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omments1.xml" ContentType="application/vnd.openxmlformats-officedocument.spreadsheetml.comment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C:\Users\wartin.sa\Downloads\"/>
    </mc:Choice>
  </mc:AlternateContent>
  <xr:revisionPtr revIDLastSave="0" documentId="13_ncr:1_{CACB13E9-33E4-4410-819A-2A4FD3D519D3}" xr6:coauthVersionLast="47" xr6:coauthVersionMax="47" xr10:uidLastSave="{00000000-0000-0000-0000-000000000000}"/>
  <bookViews>
    <workbookView xWindow="-120" yWindow="-120" windowWidth="29040" windowHeight="17520" tabRatio="770" firstSheet="3" activeTab="1" xr2:uid="{D63476E2-32B6-45ED-9617-35FA30673C85}"/>
  </bookViews>
  <sheets>
    <sheet name="Emp_data" sheetId="1" r:id="rId1"/>
    <sheet name="Emp_pic" sheetId="2" r:id="rId2"/>
    <sheet name="Operate" sheetId="3" r:id="rId3"/>
    <sheet name="General" sheetId="4" r:id="rId4"/>
    <sheet name="Supervise" sheetId="5" r:id="rId5"/>
    <sheet name="Interpreter" sheetId="6" r:id="rId6"/>
    <sheet name="Management" sheetId="7" r:id="rId7"/>
  </sheets>
  <definedNames>
    <definedName name="_xlnm._FilterDatabase" localSheetId="0" hidden="1">Emp_data!$A$2:$AA$218</definedName>
    <definedName name="Pic_Operate">INDEX(Emp_pic!$C:$C,MATCH(Operate!$P$10,Emp_pic!$A:$A,0))</definedName>
    <definedName name="_xlnm.Print_Area" localSheetId="0">Emp_data!$A$1:$AA$218</definedName>
    <definedName name="_xlnm.Print_Area" localSheetId="3">General!$A$1:$AC$148</definedName>
    <definedName name="_xlnm.Print_Area" localSheetId="6">Management!$A$1:$AC$127</definedName>
    <definedName name="_xlnm.Print_Area" localSheetId="2">Operate!$A$1:$AC$149</definedName>
    <definedName name="_xlnm.Print_Area" localSheetId="4">Supervise!$A$1:$AC$171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B69" i="5" l="1"/>
  <c r="AB71" i="5" s="1"/>
  <c r="Y3" i="1"/>
  <c r="R8" i="3"/>
  <c r="W10" i="3"/>
  <c r="K10" i="4"/>
  <c r="Y218" i="1"/>
  <c r="Y217" i="1"/>
  <c r="Y216" i="1"/>
  <c r="Y215" i="1"/>
  <c r="M213" i="1"/>
  <c r="M210" i="1"/>
  <c r="M218" i="1" l="1"/>
  <c r="M217" i="1"/>
  <c r="M216" i="1"/>
  <c r="M215" i="1"/>
  <c r="Y213" i="1"/>
  <c r="R8" i="7" l="1"/>
  <c r="I122" i="7" l="1"/>
  <c r="I114" i="7"/>
  <c r="AA75" i="7"/>
  <c r="Y75" i="7"/>
  <c r="AA24" i="7"/>
  <c r="Y24" i="7"/>
  <c r="W10" i="7"/>
  <c r="L13" i="7"/>
  <c r="L12" i="7"/>
  <c r="K10" i="7"/>
  <c r="O8" i="7"/>
  <c r="K8" i="7"/>
  <c r="N6" i="7"/>
  <c r="R8" i="6"/>
  <c r="J151" i="6"/>
  <c r="J142" i="6"/>
  <c r="AB69" i="6"/>
  <c r="Z69" i="6"/>
  <c r="AB24" i="6"/>
  <c r="Z24" i="6"/>
  <c r="K13" i="6"/>
  <c r="K12" i="6"/>
  <c r="W10" i="6"/>
  <c r="M8" i="6" l="1"/>
  <c r="I8" i="6"/>
  <c r="N6" i="6"/>
  <c r="R8" i="5"/>
  <c r="H167" i="5"/>
  <c r="H159" i="5"/>
  <c r="AA68" i="5"/>
  <c r="Y68" i="5"/>
  <c r="W68" i="5"/>
  <c r="AA24" i="5"/>
  <c r="Y24" i="5"/>
  <c r="W24" i="5"/>
  <c r="W10" i="5"/>
  <c r="R8" i="4"/>
  <c r="K13" i="5"/>
  <c r="K12" i="5"/>
  <c r="K10" i="5"/>
  <c r="O8" i="5"/>
  <c r="K8" i="5"/>
  <c r="N6" i="5"/>
  <c r="AF14" i="3"/>
  <c r="J144" i="4" l="1"/>
  <c r="J136" i="4"/>
  <c r="AA54" i="4"/>
  <c r="Y54" i="4"/>
  <c r="W54" i="4"/>
  <c r="AA24" i="4"/>
  <c r="Y24" i="4"/>
  <c r="W24" i="4"/>
  <c r="W10" i="4"/>
  <c r="L13" i="4"/>
  <c r="L12" i="4"/>
  <c r="L13" i="3"/>
  <c r="L12" i="3"/>
  <c r="O8" i="4"/>
  <c r="K8" i="4"/>
  <c r="N6" i="4"/>
  <c r="J144" i="3" l="1"/>
  <c r="J136" i="3"/>
  <c r="AA54" i="3" l="1"/>
  <c r="Y54" i="3"/>
  <c r="W54" i="3"/>
  <c r="AA24" i="3"/>
  <c r="Y24" i="3"/>
  <c r="W24" i="3"/>
  <c r="K10" i="3"/>
  <c r="O8" i="3"/>
  <c r="K8" i="3"/>
  <c r="N6" i="3"/>
  <c r="Y214" i="1" l="1"/>
  <c r="M214" i="1"/>
  <c r="Y212" i="1"/>
  <c r="M212" i="1"/>
  <c r="Y211" i="1"/>
  <c r="M211" i="1"/>
  <c r="Y210" i="1"/>
  <c r="Y209" i="1"/>
  <c r="M209" i="1"/>
  <c r="Y208" i="1"/>
  <c r="M208" i="1"/>
  <c r="Y207" i="1"/>
  <c r="M207" i="1"/>
  <c r="Y206" i="1"/>
  <c r="M206" i="1"/>
  <c r="Y205" i="1"/>
  <c r="M205" i="1"/>
  <c r="Y204" i="1"/>
  <c r="M204" i="1"/>
  <c r="Y203" i="1"/>
  <c r="M203" i="1"/>
  <c r="Y202" i="1"/>
  <c r="M202" i="1"/>
  <c r="Y201" i="1"/>
  <c r="M201" i="1"/>
  <c r="Y200" i="1"/>
  <c r="M200" i="1"/>
  <c r="Y199" i="1"/>
  <c r="M199" i="1"/>
  <c r="Y198" i="1"/>
  <c r="M198" i="1"/>
  <c r="Y197" i="1"/>
  <c r="M197" i="1"/>
  <c r="Y196" i="1"/>
  <c r="M196" i="1"/>
  <c r="Y195" i="1"/>
  <c r="M195" i="1"/>
  <c r="Y194" i="1"/>
  <c r="M194" i="1"/>
  <c r="Y193" i="1"/>
  <c r="M193" i="1"/>
  <c r="Y192" i="1"/>
  <c r="M192" i="1"/>
  <c r="Y191" i="1"/>
  <c r="M191" i="1"/>
  <c r="Y190" i="1"/>
  <c r="M190" i="1"/>
  <c r="Y189" i="1"/>
  <c r="M189" i="1"/>
  <c r="Y188" i="1"/>
  <c r="M188" i="1"/>
  <c r="Y187" i="1"/>
  <c r="M187" i="1"/>
  <c r="Y186" i="1"/>
  <c r="M186" i="1"/>
  <c r="Y185" i="1"/>
  <c r="M185" i="1"/>
  <c r="Y184" i="1"/>
  <c r="M184" i="1"/>
  <c r="Y183" i="1"/>
  <c r="M183" i="1"/>
  <c r="Y182" i="1"/>
  <c r="M182" i="1"/>
  <c r="Y181" i="1"/>
  <c r="M181" i="1"/>
  <c r="Y180" i="1"/>
  <c r="M180" i="1"/>
  <c r="Y179" i="1"/>
  <c r="M179" i="1"/>
  <c r="Y178" i="1"/>
  <c r="M178" i="1"/>
  <c r="Y177" i="1"/>
  <c r="M177" i="1"/>
  <c r="Y176" i="1"/>
  <c r="M176" i="1"/>
  <c r="Y175" i="1"/>
  <c r="M175" i="1"/>
  <c r="Y174" i="1"/>
  <c r="M174" i="1"/>
  <c r="Y173" i="1"/>
  <c r="M173" i="1"/>
  <c r="Y172" i="1"/>
  <c r="M172" i="1"/>
  <c r="Y171" i="1"/>
  <c r="M171" i="1"/>
  <c r="Y170" i="1"/>
  <c r="M170" i="1"/>
  <c r="Y169" i="1"/>
  <c r="M169" i="1"/>
  <c r="Y168" i="1"/>
  <c r="M168" i="1"/>
  <c r="Y167" i="1"/>
  <c r="M167" i="1"/>
  <c r="Y166" i="1"/>
  <c r="M166" i="1"/>
  <c r="Y165" i="1"/>
  <c r="M165" i="1"/>
  <c r="Y164" i="1"/>
  <c r="M164" i="1"/>
  <c r="Y163" i="1"/>
  <c r="M163" i="1"/>
  <c r="Y162" i="1"/>
  <c r="M162" i="1"/>
  <c r="Y161" i="1"/>
  <c r="M161" i="1"/>
  <c r="Y160" i="1"/>
  <c r="M160" i="1"/>
  <c r="Y159" i="1"/>
  <c r="M159" i="1"/>
  <c r="Y158" i="1"/>
  <c r="M158" i="1"/>
  <c r="Y157" i="1"/>
  <c r="M157" i="1"/>
  <c r="Y156" i="1"/>
  <c r="M156" i="1"/>
  <c r="Y155" i="1"/>
  <c r="M155" i="1"/>
  <c r="Y154" i="1"/>
  <c r="M154" i="1"/>
  <c r="Y153" i="1"/>
  <c r="M153" i="1"/>
  <c r="Y152" i="1"/>
  <c r="M152" i="1"/>
  <c r="Y151" i="1"/>
  <c r="M151" i="1"/>
  <c r="Y150" i="1"/>
  <c r="M150" i="1"/>
  <c r="Y149" i="1"/>
  <c r="M149" i="1"/>
  <c r="Y148" i="1"/>
  <c r="M148" i="1"/>
  <c r="Y147" i="1"/>
  <c r="M147" i="1"/>
  <c r="Y146" i="1"/>
  <c r="M146" i="1"/>
  <c r="Y145" i="1"/>
  <c r="M145" i="1"/>
  <c r="Y144" i="1"/>
  <c r="M144" i="1"/>
  <c r="Y143" i="1"/>
  <c r="M143" i="1"/>
  <c r="Y142" i="1"/>
  <c r="M142" i="1"/>
  <c r="Y141" i="1"/>
  <c r="M141" i="1"/>
  <c r="Y140" i="1"/>
  <c r="M140" i="1"/>
  <c r="Y139" i="1"/>
  <c r="M139" i="1"/>
  <c r="Y138" i="1"/>
  <c r="M138" i="1"/>
  <c r="Y137" i="1"/>
  <c r="M137" i="1"/>
  <c r="Y136" i="1"/>
  <c r="M136" i="1"/>
  <c r="Y135" i="1"/>
  <c r="M135" i="1"/>
  <c r="Y134" i="1"/>
  <c r="M134" i="1"/>
  <c r="Y133" i="1"/>
  <c r="M133" i="1"/>
  <c r="Y132" i="1"/>
  <c r="M132" i="1"/>
  <c r="Y131" i="1"/>
  <c r="M131" i="1"/>
  <c r="Y130" i="1"/>
  <c r="M130" i="1"/>
  <c r="Y129" i="1"/>
  <c r="M129" i="1"/>
  <c r="Y128" i="1"/>
  <c r="M128" i="1"/>
  <c r="Y127" i="1"/>
  <c r="M127" i="1"/>
  <c r="Y126" i="1"/>
  <c r="M126" i="1"/>
  <c r="Y125" i="1"/>
  <c r="M125" i="1"/>
  <c r="Y124" i="1"/>
  <c r="M124" i="1"/>
  <c r="Y123" i="1"/>
  <c r="M123" i="1"/>
  <c r="Y122" i="1"/>
  <c r="M122" i="1"/>
  <c r="Y121" i="1"/>
  <c r="M121" i="1"/>
  <c r="Y120" i="1"/>
  <c r="M120" i="1"/>
  <c r="Y119" i="1"/>
  <c r="M119" i="1"/>
  <c r="Y118" i="1"/>
  <c r="M118" i="1"/>
  <c r="Y117" i="1"/>
  <c r="M117" i="1"/>
  <c r="Y116" i="1"/>
  <c r="M116" i="1"/>
  <c r="Y115" i="1"/>
  <c r="M115" i="1"/>
  <c r="Y114" i="1"/>
  <c r="M114" i="1"/>
  <c r="Y113" i="1"/>
  <c r="M113" i="1"/>
  <c r="Y112" i="1"/>
  <c r="M112" i="1"/>
  <c r="Y111" i="1"/>
  <c r="M111" i="1"/>
  <c r="Y110" i="1"/>
  <c r="M110" i="1"/>
  <c r="Y109" i="1"/>
  <c r="M109" i="1"/>
  <c r="Y108" i="1"/>
  <c r="L108" i="1"/>
  <c r="M108" i="1" s="1"/>
  <c r="Y107" i="1"/>
  <c r="M107" i="1"/>
  <c r="Y106" i="1"/>
  <c r="M106" i="1"/>
  <c r="Y105" i="1"/>
  <c r="M105" i="1"/>
  <c r="Y104" i="1"/>
  <c r="M104" i="1"/>
  <c r="Y103" i="1"/>
  <c r="M103" i="1"/>
  <c r="Y102" i="1"/>
  <c r="M102" i="1"/>
  <c r="Y101" i="1"/>
  <c r="M101" i="1"/>
  <c r="Y100" i="1"/>
  <c r="M100" i="1"/>
  <c r="Y99" i="1"/>
  <c r="M99" i="1"/>
  <c r="Y98" i="1"/>
  <c r="M98" i="1"/>
  <c r="Y97" i="1"/>
  <c r="M97" i="1"/>
  <c r="Y96" i="1"/>
  <c r="M96" i="1"/>
  <c r="Y95" i="1"/>
  <c r="M95" i="1"/>
  <c r="Y94" i="1"/>
  <c r="M94" i="1"/>
  <c r="Y93" i="1"/>
  <c r="M93" i="1"/>
  <c r="Y92" i="1"/>
  <c r="M92" i="1"/>
  <c r="Y91" i="1"/>
  <c r="M91" i="1"/>
  <c r="Y90" i="1"/>
  <c r="M90" i="1"/>
  <c r="Y89" i="1"/>
  <c r="M89" i="1"/>
  <c r="Y88" i="1"/>
  <c r="M88" i="1"/>
  <c r="Y87" i="1"/>
  <c r="M87" i="1"/>
  <c r="Y86" i="1"/>
  <c r="M86" i="1"/>
  <c r="Y85" i="1"/>
  <c r="M85" i="1"/>
  <c r="Y84" i="1"/>
  <c r="M84" i="1"/>
  <c r="Y83" i="1"/>
  <c r="M83" i="1"/>
  <c r="Y82" i="1"/>
  <c r="M82" i="1"/>
  <c r="Y81" i="1"/>
  <c r="M81" i="1"/>
  <c r="Y80" i="1"/>
  <c r="M80" i="1"/>
  <c r="Y79" i="1"/>
  <c r="M79" i="1"/>
  <c r="Y78" i="1"/>
  <c r="M78" i="1"/>
  <c r="Y77" i="1"/>
  <c r="M77" i="1"/>
  <c r="Y76" i="1"/>
  <c r="M76" i="1"/>
  <c r="Y75" i="1"/>
  <c r="M75" i="1"/>
  <c r="Y74" i="1"/>
  <c r="M74" i="1"/>
  <c r="Y73" i="1"/>
  <c r="M73" i="1"/>
  <c r="Y72" i="1"/>
  <c r="M72" i="1"/>
  <c r="Y71" i="1"/>
  <c r="M71" i="1"/>
  <c r="Y70" i="1"/>
  <c r="M70" i="1"/>
  <c r="Y69" i="1"/>
  <c r="M69" i="1"/>
  <c r="Y68" i="1"/>
  <c r="M68" i="1"/>
  <c r="Y67" i="1"/>
  <c r="M67" i="1"/>
  <c r="Y66" i="1"/>
  <c r="M66" i="1"/>
  <c r="Y65" i="1"/>
  <c r="M65" i="1"/>
  <c r="Y64" i="1"/>
  <c r="M64" i="1"/>
  <c r="Y63" i="1"/>
  <c r="M63" i="1"/>
  <c r="Y62" i="1"/>
  <c r="M62" i="1"/>
  <c r="Y61" i="1"/>
  <c r="M61" i="1"/>
  <c r="Y60" i="1"/>
  <c r="M60" i="1"/>
  <c r="Y59" i="1"/>
  <c r="M59" i="1"/>
  <c r="Y58" i="1"/>
  <c r="M58" i="1"/>
  <c r="Y57" i="1"/>
  <c r="M57" i="1"/>
  <c r="Y56" i="1"/>
  <c r="M56" i="1"/>
  <c r="Y55" i="1"/>
  <c r="M55" i="1"/>
  <c r="Y54" i="1"/>
  <c r="M54" i="1"/>
  <c r="Y53" i="1"/>
  <c r="M53" i="1"/>
  <c r="Y52" i="1"/>
  <c r="M52" i="1"/>
  <c r="Y51" i="1"/>
  <c r="M51" i="1"/>
  <c r="Y50" i="1"/>
  <c r="M50" i="1"/>
  <c r="Y49" i="1"/>
  <c r="M49" i="1"/>
  <c r="Y48" i="1"/>
  <c r="M48" i="1"/>
  <c r="Y47" i="1"/>
  <c r="M47" i="1"/>
  <c r="Y46" i="1"/>
  <c r="M46" i="1"/>
  <c r="Y45" i="1"/>
  <c r="M45" i="1"/>
  <c r="Y44" i="1"/>
  <c r="M44" i="1"/>
  <c r="Y43" i="1"/>
  <c r="M43" i="1"/>
  <c r="Y42" i="1"/>
  <c r="M42" i="1"/>
  <c r="Y41" i="1"/>
  <c r="M41" i="1"/>
  <c r="Y40" i="1"/>
  <c r="M40" i="1"/>
  <c r="Y39" i="1"/>
  <c r="M39" i="1"/>
  <c r="Y38" i="1"/>
  <c r="M38" i="1"/>
  <c r="Y37" i="1"/>
  <c r="M37" i="1"/>
  <c r="Y36" i="1"/>
  <c r="M36" i="1"/>
  <c r="Y35" i="1"/>
  <c r="M35" i="1"/>
  <c r="Y34" i="1"/>
  <c r="M34" i="1"/>
  <c r="Y33" i="1"/>
  <c r="M33" i="1"/>
  <c r="Y32" i="1"/>
  <c r="M32" i="1"/>
  <c r="Y31" i="1"/>
  <c r="M31" i="1"/>
  <c r="Y30" i="1"/>
  <c r="M30" i="1"/>
  <c r="Y29" i="1"/>
  <c r="M29" i="1"/>
  <c r="Y28" i="1"/>
  <c r="M28" i="1"/>
  <c r="Y27" i="1"/>
  <c r="M27" i="1"/>
  <c r="Y26" i="1"/>
  <c r="M26" i="1"/>
  <c r="Y25" i="1"/>
  <c r="M25" i="1"/>
  <c r="Y24" i="1"/>
  <c r="M24" i="1"/>
  <c r="Y23" i="1"/>
  <c r="M23" i="1"/>
  <c r="Y22" i="1"/>
  <c r="M22" i="1"/>
  <c r="Y21" i="1"/>
  <c r="M21" i="1"/>
  <c r="Y20" i="1"/>
  <c r="L20" i="1"/>
  <c r="M20" i="1" s="1"/>
  <c r="Y19" i="1"/>
  <c r="M19" i="1"/>
  <c r="Y18" i="1"/>
  <c r="M18" i="1"/>
  <c r="Y17" i="1"/>
  <c r="M17" i="1"/>
  <c r="Y16" i="1"/>
  <c r="M16" i="1"/>
  <c r="Y15" i="1"/>
  <c r="L15" i="1"/>
  <c r="M15" i="1" s="1"/>
  <c r="Y14" i="1"/>
  <c r="M14" i="1"/>
  <c r="Y13" i="1"/>
  <c r="M13" i="1"/>
  <c r="Y12" i="1"/>
  <c r="M12" i="1"/>
  <c r="Y11" i="1"/>
  <c r="M11" i="1"/>
  <c r="Y10" i="1"/>
  <c r="M10" i="1"/>
  <c r="Y9" i="1"/>
  <c r="M9" i="1"/>
  <c r="Y8" i="1"/>
  <c r="M8" i="1"/>
  <c r="Y7" i="1"/>
  <c r="J6" i="3" s="1"/>
  <c r="M7" i="1"/>
  <c r="U54" i="3" s="1"/>
  <c r="Y6" i="1"/>
  <c r="J6" i="4" s="1"/>
  <c r="M6" i="1"/>
  <c r="U54" i="4" s="1"/>
  <c r="Y5" i="1"/>
  <c r="M5" i="1"/>
  <c r="Y4" i="1"/>
  <c r="J6" i="5" s="1"/>
  <c r="M4" i="1"/>
  <c r="U68" i="5" s="1"/>
  <c r="M3" i="1"/>
  <c r="W75" i="7" l="1"/>
  <c r="X69" i="6"/>
  <c r="J6" i="7"/>
  <c r="J6" i="6"/>
  <c r="V6" i="5"/>
  <c r="Z6" i="5"/>
  <c r="V6" i="4"/>
  <c r="Z6" i="4"/>
  <c r="Z6" i="7"/>
  <c r="AA6" i="6"/>
  <c r="G6" i="7"/>
  <c r="G6" i="6"/>
  <c r="AA10" i="3"/>
  <c r="AA12" i="3" s="1"/>
  <c r="F6" i="3"/>
  <c r="AA10" i="5"/>
  <c r="AA12" i="5" s="1"/>
  <c r="F6" i="5"/>
  <c r="AA10" i="4"/>
  <c r="AA12" i="4" s="1"/>
  <c r="F6" i="4"/>
  <c r="V6" i="7"/>
  <c r="V6" i="6"/>
  <c r="U6" i="3"/>
  <c r="AA10" i="7"/>
  <c r="AA12" i="7" s="1"/>
  <c r="AA10" i="6"/>
  <c r="AA12" i="6" s="1"/>
  <c r="Z6"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Patphicha Nonthaman</author>
    <author>Kunnara</author>
  </authors>
  <commentList>
    <comment ref="L67" authorId="0" shapeId="0" xr:uid="{1C5EBF3A-A099-4C22-AC3C-583E14A531B2}">
      <text>
        <r>
          <rPr>
            <b/>
            <sz val="9"/>
            <color indexed="81"/>
            <rFont val="Tahoma"/>
            <family val="2"/>
          </rPr>
          <t>Patphicha Nonthaman:</t>
        </r>
        <r>
          <rPr>
            <sz val="9"/>
            <color indexed="81"/>
            <rFont val="Tahoma"/>
            <family val="2"/>
          </rPr>
          <t xml:space="preserve">
ขยายเวลาทดลองงาน 30วัน</t>
        </r>
      </text>
    </comment>
    <comment ref="D84" authorId="1" shapeId="0" xr:uid="{8BB4636E-0322-4E06-B2F2-80142F59B01C}">
      <text>
        <r>
          <rPr>
            <b/>
            <sz val="9"/>
            <color indexed="81"/>
            <rFont val="Tahoma"/>
            <family val="2"/>
          </rPr>
          <t>Kunnara:</t>
        </r>
        <r>
          <rPr>
            <sz val="9"/>
            <color indexed="81"/>
            <rFont val="Tahoma"/>
            <family val="2"/>
          </rPr>
          <t xml:space="preserve">
นามสกุลเดิม Unyarach</t>
        </r>
      </text>
    </comment>
    <comment ref="F84" authorId="1" shapeId="0" xr:uid="{2FECDB7E-621A-4261-A56E-B13547AA974B}">
      <text>
        <r>
          <rPr>
            <b/>
            <sz val="9"/>
            <color indexed="81"/>
            <rFont val="Tahoma"/>
            <family val="2"/>
          </rPr>
          <t>Kunnara:</t>
        </r>
        <r>
          <rPr>
            <sz val="9"/>
            <color indexed="81"/>
            <rFont val="Tahoma"/>
            <family val="2"/>
          </rPr>
          <t xml:space="preserve">
นามสกุลเดิม : อัญญารัชต์</t>
        </r>
      </text>
    </comment>
    <comment ref="G104" authorId="1" shapeId="0" xr:uid="{206E491D-A722-44B5-9A64-E1728B1A9507}">
      <text>
        <r>
          <rPr>
            <b/>
            <sz val="9"/>
            <color indexed="81"/>
            <rFont val="Tahoma"/>
            <family val="2"/>
          </rPr>
          <t>Kunnara:</t>
        </r>
        <r>
          <rPr>
            <sz val="9"/>
            <color indexed="81"/>
            <rFont val="Tahoma"/>
            <family val="2"/>
          </rPr>
          <t xml:space="preserve">
Move G Start 1 Sep 2018
</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2">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futureMetadata>
  <valueMetadata count="42">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valueMetadata>
</metadata>
</file>

<file path=xl/sharedStrings.xml><?xml version="1.0" encoding="utf-8"?>
<sst xmlns="http://schemas.openxmlformats.org/spreadsheetml/2006/main" count="5338" uniqueCount="1578">
  <si>
    <t>Empcode</t>
  </si>
  <si>
    <t>Title Eng name</t>
  </si>
  <si>
    <t>Eng name</t>
  </si>
  <si>
    <t>Eng Surname</t>
  </si>
  <si>
    <t>Title Thai name</t>
  </si>
  <si>
    <t>Thai name</t>
  </si>
  <si>
    <t>Plant</t>
  </si>
  <si>
    <t>Group</t>
  </si>
  <si>
    <t>Team</t>
  </si>
  <si>
    <t>Position</t>
  </si>
  <si>
    <t>Employee day</t>
  </si>
  <si>
    <t>Probation term</t>
  </si>
  <si>
    <t>Pass probation date</t>
  </si>
  <si>
    <t>Sending Assessment</t>
  </si>
  <si>
    <t>Self evaluation</t>
  </si>
  <si>
    <t>Assessment 1</t>
  </si>
  <si>
    <t>Assessment 2</t>
  </si>
  <si>
    <t>Assessment 3</t>
  </si>
  <si>
    <t>Applied by Manager &lt;</t>
  </si>
  <si>
    <t>Confirmed by GM &lt;</t>
  </si>
  <si>
    <t>Warning letter</t>
  </si>
  <si>
    <t>Warning letter Score</t>
  </si>
  <si>
    <t>period start</t>
  </si>
  <si>
    <t>period end</t>
  </si>
  <si>
    <t>Ms.</t>
    <phoneticPr fontId="0"/>
  </si>
  <si>
    <t xml:space="preserve">Ayako </t>
  </si>
  <si>
    <t>Kaihatsu</t>
  </si>
  <si>
    <t>น.ส.</t>
  </si>
  <si>
    <t>อายาโคะ ไคฮาสึ</t>
  </si>
  <si>
    <t>Amata</t>
  </si>
  <si>
    <t>ADM,DRC</t>
  </si>
  <si>
    <t>Environment (A),Environment (G),Safety/Energy (A), Safety/Energy (G), DCC</t>
  </si>
  <si>
    <t>General Manager</t>
  </si>
  <si>
    <t xml:space="preserve">Ms. Ayako K. </t>
  </si>
  <si>
    <t>Mr. Kotaro Saito</t>
  </si>
  <si>
    <t>MD</t>
  </si>
  <si>
    <t>-</t>
  </si>
  <si>
    <t xml:space="preserve">Wannapa </t>
  </si>
  <si>
    <t>Pawana</t>
  </si>
  <si>
    <t>วรรณภา ภาวนา</t>
  </si>
  <si>
    <t>ACC,BOI</t>
  </si>
  <si>
    <t>Financial,BOI,Import/Export,ACC,Costing</t>
  </si>
  <si>
    <t>Manager</t>
  </si>
  <si>
    <t xml:space="preserve">Ms. Wannapa P. </t>
  </si>
  <si>
    <t>Mr.</t>
    <phoneticPr fontId="0"/>
  </si>
  <si>
    <t xml:space="preserve">Kamonchart </t>
  </si>
  <si>
    <t>Sresoksai</t>
  </si>
  <si>
    <t>นาย</t>
  </si>
  <si>
    <t>กมลชาติ ศรีสุขใส</t>
  </si>
  <si>
    <t>Gateway</t>
  </si>
  <si>
    <t>PD CON/Laser</t>
  </si>
  <si>
    <t>PD CON</t>
  </si>
  <si>
    <t>Foreman</t>
  </si>
  <si>
    <t>Mr. Kamonchart S.</t>
  </si>
  <si>
    <t>Mr. Sarawut P.</t>
  </si>
  <si>
    <t>SV</t>
  </si>
  <si>
    <t>Mr. Kittipong S.</t>
  </si>
  <si>
    <t>JM</t>
  </si>
  <si>
    <t>Mr. Kazuya Kitaoka</t>
  </si>
  <si>
    <t>GM</t>
  </si>
  <si>
    <t>Ms.</t>
  </si>
  <si>
    <t xml:space="preserve">Jariya </t>
  </si>
  <si>
    <t>Naree</t>
  </si>
  <si>
    <t>จริญา นารี</t>
  </si>
  <si>
    <t>BOI</t>
  </si>
  <si>
    <t>Senior Supervisor</t>
  </si>
  <si>
    <t xml:space="preserve">Ms. Jariya N. </t>
  </si>
  <si>
    <t>Ms. Wannapa P.</t>
  </si>
  <si>
    <t>MA</t>
  </si>
  <si>
    <t>Ms. Wannapa Pawana</t>
  </si>
  <si>
    <t xml:space="preserve">Anong </t>
  </si>
  <si>
    <t>Kongsen</t>
  </si>
  <si>
    <t>อนงค์  คงเซ็น</t>
  </si>
  <si>
    <t>DRC, QMS/EMS</t>
  </si>
  <si>
    <t>Environment (A),Environment (G),Safety/Energy (A), Safety/Energy (G), DCC, QMS, EMS</t>
  </si>
  <si>
    <t xml:space="preserve">Ms. Anong K. </t>
  </si>
  <si>
    <t>Ms. Ayako K.</t>
  </si>
  <si>
    <t xml:space="preserve">Wichaya </t>
  </si>
  <si>
    <t>Issararuk</t>
  </si>
  <si>
    <t>วิชญา  อิสสรารักษ์</t>
  </si>
  <si>
    <t>ACC</t>
  </si>
  <si>
    <t>Financial,ACC,Costing</t>
  </si>
  <si>
    <t>Junior Manager</t>
  </si>
  <si>
    <t xml:space="preserve">Ms. Wichaya I. </t>
  </si>
  <si>
    <t>Mr.</t>
  </si>
  <si>
    <t xml:space="preserve">Arthit      </t>
  </si>
  <si>
    <t>Promsak</t>
  </si>
  <si>
    <t>อาทิตย์  พรมศักดิ์</t>
  </si>
  <si>
    <t>PC</t>
  </si>
  <si>
    <t>Logistic (A,B)</t>
  </si>
  <si>
    <t>Leader</t>
  </si>
  <si>
    <t xml:space="preserve">Mr. Arthit P.      </t>
  </si>
  <si>
    <t>Ms. Tunwarat K.</t>
  </si>
  <si>
    <t>Mr. Thanet H.</t>
  </si>
  <si>
    <t>Mr. Thanet Humphae</t>
  </si>
  <si>
    <t>Mr. Tomoyuki Ikeda</t>
  </si>
  <si>
    <t xml:space="preserve">Kunnara </t>
  </si>
  <si>
    <t>Leeboon</t>
  </si>
  <si>
    <t>กุนรา ลีบุญ</t>
  </si>
  <si>
    <t>ADM</t>
  </si>
  <si>
    <t>HR</t>
  </si>
  <si>
    <t xml:space="preserve">Ms. Kunnara L. </t>
  </si>
  <si>
    <t>Ms. Ayako Kaihatsu</t>
  </si>
  <si>
    <t xml:space="preserve">Thanet  </t>
  </si>
  <si>
    <t>Humphae</t>
  </si>
  <si>
    <t>ธเนตร  หุ้มแพร</t>
  </si>
  <si>
    <t>Planning (A+G), 
Logistic (A,B)</t>
  </si>
  <si>
    <t xml:space="preserve">Mr. Thanet H.  </t>
  </si>
  <si>
    <t xml:space="preserve">Thippawan </t>
  </si>
  <si>
    <t>Leksungnoen</t>
    <phoneticPr fontId="0"/>
  </si>
  <si>
    <t>ทิพย์วรรณ  เล็กสูงเนิน</t>
  </si>
  <si>
    <t>PD CAT/CAN</t>
  </si>
  <si>
    <t xml:space="preserve">Ms. Thippawan L. </t>
  </si>
  <si>
    <t>Mr. Aroom L.</t>
  </si>
  <si>
    <t>Mr. Yutaka Ochiai</t>
  </si>
  <si>
    <t>Julawan</t>
  </si>
  <si>
    <t>Grachodnog</t>
  </si>
  <si>
    <t>จุลาวัลย์ กระฉอดนอก</t>
  </si>
  <si>
    <t>PD EGR/LUB</t>
  </si>
  <si>
    <t>PD LUB</t>
  </si>
  <si>
    <t>Sub Leader</t>
  </si>
  <si>
    <t>Ms. Julawan G.</t>
  </si>
  <si>
    <t>Mr. Sonchai B.</t>
  </si>
  <si>
    <t>Mr. Somchai P.</t>
  </si>
  <si>
    <t xml:space="preserve">Hathairat </t>
  </si>
  <si>
    <t xml:space="preserve"> Panyasan</t>
  </si>
  <si>
    <t>หทัยรัตน์  ปัญญาสาร</t>
  </si>
  <si>
    <t>GA</t>
  </si>
  <si>
    <t xml:space="preserve">Ms. Hathairat P. </t>
  </si>
  <si>
    <t>Arunee</t>
  </si>
  <si>
    <t>Norphutthawongkoon</t>
  </si>
  <si>
    <t>อรุณี หน่อพุทธวงกูร</t>
  </si>
  <si>
    <t>Financial</t>
  </si>
  <si>
    <t>Supervisor</t>
  </si>
  <si>
    <t>Ms. Arunee N.</t>
  </si>
  <si>
    <t>Ms. Wichaya I.</t>
  </si>
  <si>
    <t>Prakiti</t>
  </si>
  <si>
    <t>Homhual</t>
  </si>
  <si>
    <t>ประกิติ หอมหวล</t>
  </si>
  <si>
    <t xml:space="preserve"> Leader</t>
  </si>
  <si>
    <t>Mr. Prakiti H.</t>
  </si>
  <si>
    <t>Wasina</t>
  </si>
  <si>
    <t>Pengpit</t>
  </si>
  <si>
    <t>วาสินา เพ่งพิศ</t>
  </si>
  <si>
    <t>QA,QC CAT/CAN</t>
  </si>
  <si>
    <t>Ms. Wasina P.</t>
  </si>
  <si>
    <t>Mr. Kazuya Oda</t>
  </si>
  <si>
    <t>Somchai</t>
  </si>
  <si>
    <t>Panuthai</t>
  </si>
  <si>
    <t>สมชาย  ปานอุทัย</t>
  </si>
  <si>
    <t>PD EGR, PD LUB</t>
  </si>
  <si>
    <t>Monsicha</t>
  </si>
  <si>
    <t>Khunsombat</t>
  </si>
  <si>
    <t>มนสิชา คุณสมบัติ</t>
  </si>
  <si>
    <t>PE</t>
  </si>
  <si>
    <t>PE Laser</t>
  </si>
  <si>
    <t>Ms. Monsicha K.</t>
  </si>
  <si>
    <t>Ms. Rangsiya S.</t>
  </si>
  <si>
    <t>Mr. Toshiaki Yamamoto</t>
  </si>
  <si>
    <t>Thongchai</t>
  </si>
  <si>
    <t>Kongsuk</t>
  </si>
  <si>
    <t>ธงชัย คงสุข</t>
  </si>
  <si>
    <t>MT (G)</t>
  </si>
  <si>
    <t>Mr. Thongchai K.</t>
  </si>
  <si>
    <t>Supathra</t>
  </si>
  <si>
    <t>Bootiew</t>
  </si>
  <si>
    <t>สุภัทรา บู๊เตียว</t>
  </si>
  <si>
    <t>Costing</t>
  </si>
  <si>
    <t>Ms. Supathra B.</t>
  </si>
  <si>
    <t>Warunee</t>
  </si>
  <si>
    <t>Jaroenchuen</t>
  </si>
  <si>
    <t>วารุณี  เจริญชื่น</t>
  </si>
  <si>
    <t>Import/Export</t>
  </si>
  <si>
    <t>Ms. Warunee J.</t>
  </si>
  <si>
    <t>Suthasinee</t>
  </si>
  <si>
    <t>Amnuaysittichok</t>
  </si>
  <si>
    <t>สุธาสินี อำนวยสิทธิโชค</t>
  </si>
  <si>
    <t>Senior Staff</t>
  </si>
  <si>
    <t>Ms. Suthasinee A.</t>
  </si>
  <si>
    <t xml:space="preserve">Kittipong  </t>
  </si>
  <si>
    <t>Sitigonsommanut</t>
  </si>
  <si>
    <t>กิตติพงษ์ สิทธิกรโสมนัส</t>
  </si>
  <si>
    <t>PD CAT/CAN, PD CON/Laser, MT(A), PE CAT/CAN</t>
  </si>
  <si>
    <t>PD CAT/CAN, PD CON, PD Laser, MT(A), PE CAT/CAN</t>
  </si>
  <si>
    <t xml:space="preserve">Mr. Kittipong S.  </t>
  </si>
  <si>
    <t xml:space="preserve">Mr. Kazuya Kitaoka </t>
  </si>
  <si>
    <t xml:space="preserve">Sasitorn </t>
  </si>
  <si>
    <t>Patyenchuen</t>
  </si>
  <si>
    <t>ศศิธร  พัดเย็นชื่น</t>
  </si>
  <si>
    <t>Logistic (G)</t>
  </si>
  <si>
    <t xml:space="preserve">Ms. Sasitorn P. </t>
  </si>
  <si>
    <t>Weerapong</t>
  </si>
  <si>
    <t>Tupkard</t>
  </si>
  <si>
    <t>วีระพงษ์ ธูปเกิด</t>
  </si>
  <si>
    <t>Mr. Weerapong T.</t>
  </si>
  <si>
    <t>Kritsada</t>
  </si>
  <si>
    <t>Jantarasena</t>
  </si>
  <si>
    <t>กฤษดา จันทรเสนา</t>
  </si>
  <si>
    <t>Mr. Kritsada J.</t>
  </si>
  <si>
    <t>Songyot</t>
  </si>
  <si>
    <t>Phasit</t>
  </si>
  <si>
    <t>ทรงยศ  ภาษิต</t>
  </si>
  <si>
    <t xml:space="preserve">PD EGR </t>
  </si>
  <si>
    <t>Mr. Songyot P.</t>
  </si>
  <si>
    <t>Mrs. Parischart</t>
  </si>
  <si>
    <t>SSV</t>
  </si>
  <si>
    <t xml:space="preserve">Suphakiart </t>
  </si>
  <si>
    <t>Khoton</t>
  </si>
  <si>
    <t>ศุภเกียรติ  โคตน</t>
  </si>
  <si>
    <t>PD Laser</t>
  </si>
  <si>
    <t>Mr. Suphakiart K.</t>
  </si>
  <si>
    <t>Mr. Wittawat Th.</t>
  </si>
  <si>
    <t>Manop</t>
  </si>
  <si>
    <t>Duangart</t>
  </si>
  <si>
    <t>มานพ ดวงอาจ</t>
  </si>
  <si>
    <t>Mr. Manop D.</t>
  </si>
  <si>
    <t>Daranee</t>
  </si>
  <si>
    <t>Sikkakul</t>
  </si>
  <si>
    <t>ดารณี สิกขากูล</t>
  </si>
  <si>
    <t>PU</t>
  </si>
  <si>
    <t>General PU</t>
  </si>
  <si>
    <t>Ms. Daranee S.</t>
  </si>
  <si>
    <t xml:space="preserve">Ms. Nittaya N. </t>
  </si>
  <si>
    <t>Mr. Toru Kikuchi</t>
  </si>
  <si>
    <t>Piyaporn</t>
  </si>
  <si>
    <t>Saikanok</t>
  </si>
  <si>
    <t>ปิยะพร สายกนก</t>
  </si>
  <si>
    <t>Ms. Piyaporn S.</t>
  </si>
  <si>
    <t>Ms. Sasitorn P.</t>
  </si>
  <si>
    <t>Thanawat</t>
  </si>
  <si>
    <t>Tiamtanong</t>
  </si>
  <si>
    <t>ธนวัฒน์  เทียมทะนงค์</t>
  </si>
  <si>
    <t>DRC</t>
  </si>
  <si>
    <t>Environment (A),Environment (G),Safety/Energy (A), Safety/Energy (G)</t>
  </si>
  <si>
    <t>Mr. Thanawat T.</t>
  </si>
  <si>
    <t>Ms. Anong K.</t>
  </si>
  <si>
    <t>Pattaraporn</t>
  </si>
  <si>
    <t>Kawehom</t>
  </si>
  <si>
    <t>ภัทราภรณ์  แก้วหอม</t>
  </si>
  <si>
    <t>Staff</t>
  </si>
  <si>
    <t>Ms. Pattaraporn K.</t>
  </si>
  <si>
    <t>Nipaporn</t>
  </si>
  <si>
    <t>Somsri</t>
  </si>
  <si>
    <t>นิภาพร  สมศรี</t>
  </si>
  <si>
    <t>Ms. Nipaporn S.</t>
  </si>
  <si>
    <t>Krittapat</t>
  </si>
  <si>
    <t>Phanprom</t>
  </si>
  <si>
    <t>กฤตณ์พัทธ์  พันพรม</t>
  </si>
  <si>
    <t>Bangkok</t>
  </si>
  <si>
    <t>SA</t>
  </si>
  <si>
    <t>Senior Executive</t>
  </si>
  <si>
    <t>Mr. Krittapat P.</t>
  </si>
  <si>
    <t>Piriyaphong</t>
  </si>
  <si>
    <t>Phoothongnak</t>
  </si>
  <si>
    <t>พิริยพงษ์  ภูทองนาค</t>
  </si>
  <si>
    <t>PE EGR</t>
  </si>
  <si>
    <t>Mr. Piriyaphong P.</t>
  </si>
  <si>
    <t>Mr. Satianpong K.</t>
  </si>
  <si>
    <t>Mr. Suthep S.</t>
  </si>
  <si>
    <t>Sayfon</t>
  </si>
  <si>
    <t>Deeruenngam</t>
  </si>
  <si>
    <t>สายฝน  ดีเรือนงาม</t>
  </si>
  <si>
    <t>Ms. Sayfon D.</t>
  </si>
  <si>
    <t>Sarintip</t>
  </si>
  <si>
    <t>Nilamon</t>
  </si>
  <si>
    <t>ศรินทิพย์ นิระมล</t>
  </si>
  <si>
    <t>Ms. Sarintip N.</t>
  </si>
  <si>
    <t>Ms.Piyaporn S.</t>
  </si>
  <si>
    <t>Ms.Sasitorn P.</t>
  </si>
  <si>
    <t xml:space="preserve">Niraporn    </t>
  </si>
  <si>
    <t>Sudanu</t>
  </si>
  <si>
    <t>นิราพร สุดอนุ</t>
  </si>
  <si>
    <t>Operator</t>
  </si>
  <si>
    <t>Ms. Niraporn S.</t>
  </si>
  <si>
    <t xml:space="preserve">Supharat      </t>
  </si>
  <si>
    <t>Supingprat</t>
  </si>
  <si>
    <t>ศุภรัตน์ สุปิงปรัส</t>
  </si>
  <si>
    <t>Ms. Supharat S.</t>
  </si>
  <si>
    <t xml:space="preserve">Wasana    </t>
  </si>
  <si>
    <t>Siripap</t>
  </si>
  <si>
    <t>วาสนา ศิริภาพ</t>
  </si>
  <si>
    <t>Ms. Wasana S.</t>
  </si>
  <si>
    <t xml:space="preserve">Paweena    </t>
  </si>
  <si>
    <t>Kaskhumsook</t>
  </si>
  <si>
    <t>ปวีณา กาศคำสุข</t>
  </si>
  <si>
    <t>Ms. Paweena K.</t>
  </si>
  <si>
    <t xml:space="preserve">Nonppakow    </t>
  </si>
  <si>
    <t>Thongklam</t>
  </si>
  <si>
    <t>นพเกล้า ทองกล่ำ</t>
  </si>
  <si>
    <t>Mr. Nonppakow T.</t>
  </si>
  <si>
    <t xml:space="preserve">Prapan        </t>
  </si>
  <si>
    <t>Laosuwan</t>
  </si>
  <si>
    <t>ประพันธ์ เหลาสุวรรณ</t>
  </si>
  <si>
    <t>PD EGR</t>
  </si>
  <si>
    <t>Mr. Prapan L.</t>
  </si>
  <si>
    <t>Chaiyong</t>
  </si>
  <si>
    <t>Yodarsa</t>
  </si>
  <si>
    <t>ชัยยงค์  ยอดอาษา</t>
  </si>
  <si>
    <t>Mr. Chaiyong Y.</t>
  </si>
  <si>
    <t>Seni</t>
  </si>
  <si>
    <t>Kuntalue</t>
  </si>
  <si>
    <t>เสนีย์  กันทะลือ</t>
  </si>
  <si>
    <t>Mr. Seni K.</t>
  </si>
  <si>
    <t>Nuthida</t>
  </si>
  <si>
    <t>Pavavicharn</t>
  </si>
  <si>
    <t>นุธิดา   ภววิจารณ์</t>
  </si>
  <si>
    <t>Ms. Nuthida P.</t>
  </si>
  <si>
    <t xml:space="preserve">Nittaya </t>
  </si>
  <si>
    <t>Boonchan</t>
  </si>
  <si>
    <t>นิตยา   บุญจันทร์</t>
  </si>
  <si>
    <t xml:space="preserve">Ms. Nittaya B. </t>
  </si>
  <si>
    <t>Naunpan</t>
  </si>
  <si>
    <t>Banpoom</t>
  </si>
  <si>
    <t>นวลพรรณ บ้านภูมิ</t>
  </si>
  <si>
    <t>Ms. Naunpan B.</t>
  </si>
  <si>
    <t>Anutsara</t>
  </si>
  <si>
    <t>Jitfung</t>
  </si>
  <si>
    <t>อนุสรา  จิตฟุ้ง</t>
  </si>
  <si>
    <t>Ms. Anutsara N.</t>
  </si>
  <si>
    <t>Supannee</t>
  </si>
  <si>
    <t>Dulsuk</t>
  </si>
  <si>
    <t>สุพรรณี  ดุลย์สุข</t>
  </si>
  <si>
    <t>Ms. Supannee D.</t>
  </si>
  <si>
    <t>Laddawan</t>
  </si>
  <si>
    <t>Khangrit</t>
  </si>
  <si>
    <t>ลัดดาวัลย์ แข็งฤทธิ์</t>
  </si>
  <si>
    <t>QA/QC</t>
  </si>
  <si>
    <t>QC</t>
  </si>
  <si>
    <t>Ms. Laddawan K.</t>
  </si>
  <si>
    <t>Mr. Phanthawut Th.</t>
  </si>
  <si>
    <t>Mr. Dusadee M.</t>
  </si>
  <si>
    <t>Mr. Dusadee Muangkaew</t>
  </si>
  <si>
    <t>Surachet</t>
  </si>
  <si>
    <t>Naphuwong</t>
  </si>
  <si>
    <t>สุรเชษฐ  นาภูวงค์</t>
  </si>
  <si>
    <t>Mr. Surachet N.</t>
  </si>
  <si>
    <t>Thitiphan</t>
  </si>
  <si>
    <t>Kampangpetch</t>
  </si>
  <si>
    <t>ฐิติพันธุ์  กำแพงเพ็ชร์</t>
  </si>
  <si>
    <t>Senior Engineer</t>
  </si>
  <si>
    <t>Mr. Thitiphan K.</t>
  </si>
  <si>
    <t>Ananya</t>
  </si>
  <si>
    <t>Wiwasook</t>
  </si>
  <si>
    <t>อนัญญา  วิวาสุข</t>
  </si>
  <si>
    <t>Planning (G)</t>
  </si>
  <si>
    <t>Ms. Ananya W.</t>
  </si>
  <si>
    <t>Kanoknit</t>
  </si>
  <si>
    <t>Klaengkratok</t>
  </si>
  <si>
    <t>กนกนิจ แกลงกระโทก</t>
  </si>
  <si>
    <t>Environment (G)</t>
  </si>
  <si>
    <t>Ms. Kanoknit K.</t>
  </si>
  <si>
    <t>Kallaya</t>
  </si>
  <si>
    <t>Amornratmongkol</t>
  </si>
  <si>
    <t>กัลยา  อมรรัตน์มงคล</t>
  </si>
  <si>
    <t>Ms. Kallaya A.</t>
  </si>
  <si>
    <t>Puriwadee</t>
  </si>
  <si>
    <t>Weerasak</t>
  </si>
  <si>
    <t>ภูริวดี  วีระศักดิ์</t>
  </si>
  <si>
    <t>Ms. Puriwadee W.</t>
  </si>
  <si>
    <t xml:space="preserve">Amornthep </t>
  </si>
  <si>
    <t>Onbunma</t>
  </si>
  <si>
    <t>อมรเทพ  อ่อนบุญมา</t>
  </si>
  <si>
    <t>Measurement</t>
  </si>
  <si>
    <t xml:space="preserve">Mr. Amornthep O. </t>
  </si>
  <si>
    <t>Mr. A-nek S.</t>
  </si>
  <si>
    <t>Namfon</t>
  </si>
  <si>
    <t>Charoensook</t>
  </si>
  <si>
    <t>น้ำฝน   เจริญสุข</t>
  </si>
  <si>
    <t>Ms. Namfon Ch.</t>
  </si>
  <si>
    <t>Chanjira</t>
  </si>
  <si>
    <t>Chitsiri</t>
  </si>
  <si>
    <t>จันทร์จิรา  จิตต์ศิริ</t>
  </si>
  <si>
    <t>Ms. Chanjira Ch.</t>
  </si>
  <si>
    <t>Penprapa</t>
  </si>
  <si>
    <t>Soda</t>
  </si>
  <si>
    <t>เพ็ญประภา  โสดา</t>
  </si>
  <si>
    <t>Ms. Penprapa S.</t>
  </si>
  <si>
    <t>Nimkorn</t>
  </si>
  <si>
    <t>นิตยา  นิ่มกร</t>
  </si>
  <si>
    <t>General Pu, Direct Material PU</t>
  </si>
  <si>
    <t>Tunwarat</t>
  </si>
  <si>
    <t>Kasetlapaudom</t>
  </si>
  <si>
    <t>ธัญวรัตน์  เกษตรลาภอุดม</t>
  </si>
  <si>
    <t>Planning (A), Logistic (A,B)</t>
  </si>
  <si>
    <t>Anchana</t>
  </si>
  <si>
    <t>Aeangtaisong</t>
  </si>
  <si>
    <t>อัญชนา  เอี้ยงไธสง</t>
  </si>
  <si>
    <t>Ms. Anchana I.</t>
  </si>
  <si>
    <t>Natthanan</t>
  </si>
  <si>
    <t>Lunsi</t>
  </si>
  <si>
    <t>นัฒนันท์  ลุนศรี</t>
  </si>
  <si>
    <t>Mr. Natthanan L.</t>
  </si>
  <si>
    <t>Setpukdee</t>
  </si>
  <si>
    <t>เพ็ญประภา  เศรษฐภักดี</t>
  </si>
  <si>
    <t>Piyanart</t>
  </si>
  <si>
    <t>Promtorn</t>
  </si>
  <si>
    <t>ปิยะนาถ  พรหมธร</t>
  </si>
  <si>
    <t>CQA</t>
  </si>
  <si>
    <t>Ms. Piyanart P.</t>
  </si>
  <si>
    <t>Thongpear</t>
  </si>
  <si>
    <t>ปิยพร  ทองเปีย</t>
  </si>
  <si>
    <t>Ms. Piyaporn Th.</t>
  </si>
  <si>
    <t>Piyawat</t>
  </si>
  <si>
    <t>Naowaopas</t>
  </si>
  <si>
    <t>ปิยวัฒน์  เนาวโอภาส</t>
  </si>
  <si>
    <t>Safety/Energy (G)</t>
  </si>
  <si>
    <t>Mr. Piyawat N.</t>
  </si>
  <si>
    <t>Mrs.</t>
  </si>
  <si>
    <t>Parischart</t>
  </si>
  <si>
    <t>Kanjanaket</t>
  </si>
  <si>
    <t>ปาริศชาฎ  กาญจนเกตุ</t>
  </si>
  <si>
    <t>Mrs. Parischart K.</t>
  </si>
  <si>
    <t>Nattawut</t>
  </si>
  <si>
    <t>Ponak</t>
  </si>
  <si>
    <t>ณัฐวุฒิ  โพธิ์นาค</t>
  </si>
  <si>
    <t>Mr. Nattawut P.</t>
  </si>
  <si>
    <t>Thiradet</t>
  </si>
  <si>
    <t>Thochalee</t>
  </si>
  <si>
    <t>ทิรเดช  โถชารี</t>
  </si>
  <si>
    <t>Planning (A)</t>
  </si>
  <si>
    <t>Mr. Thiradet T.</t>
  </si>
  <si>
    <t>Sakpichai</t>
  </si>
  <si>
    <t>Wongpinit</t>
  </si>
  <si>
    <t>ศักดิ์พิชัย  วงษ์พินิจ</t>
  </si>
  <si>
    <t>Mr. Sakpichai W.</t>
  </si>
  <si>
    <t xml:space="preserve">Saowaros  </t>
  </si>
  <si>
    <t>Panprasaet</t>
  </si>
  <si>
    <t>เสาวรส  ปั้นประเสริฐ</t>
  </si>
  <si>
    <t>Ms. Saowaros P.</t>
  </si>
  <si>
    <t>Kittipong</t>
  </si>
  <si>
    <t>Boonmee</t>
  </si>
  <si>
    <t>กิตติพงษ์  บุญมี</t>
  </si>
  <si>
    <t>PE LUB</t>
  </si>
  <si>
    <t>Senior Technician</t>
  </si>
  <si>
    <t>Mr. Kittipong B.</t>
  </si>
  <si>
    <t>Ms. Saowaluk K.</t>
  </si>
  <si>
    <t>Warut</t>
  </si>
  <si>
    <t>Donmun</t>
  </si>
  <si>
    <t>วรุฒ  ดอนมูล</t>
  </si>
  <si>
    <t>Mr. Warut D.</t>
  </si>
  <si>
    <t>Praphatsorn</t>
  </si>
  <si>
    <t>Matsombat</t>
  </si>
  <si>
    <t>ประภัสสร  มาตสมบัติ</t>
  </si>
  <si>
    <t>Ms. Praphatsorn M.</t>
  </si>
  <si>
    <t>Jeerawan</t>
  </si>
  <si>
    <t>Moonmirat</t>
  </si>
  <si>
    <t>จีรวรรณ  มูลมิรัตน์</t>
  </si>
  <si>
    <t>PE CAT/CAN</t>
  </si>
  <si>
    <t>Ms. Jeerawan M.</t>
  </si>
  <si>
    <t>Suradech</t>
  </si>
  <si>
    <t>Wechoudom</t>
  </si>
  <si>
    <t>สุรเดช  เวชอุดม</t>
  </si>
  <si>
    <t>Mr. Suradech W.</t>
  </si>
  <si>
    <t>Mr. Paniwat D.</t>
  </si>
  <si>
    <t>Pathom</t>
  </si>
  <si>
    <t>Inthaisong</t>
  </si>
  <si>
    <t>ประทม  อินไธสง</t>
  </si>
  <si>
    <t>Mr. Pathom I.</t>
  </si>
  <si>
    <t>Wichuda</t>
  </si>
  <si>
    <t>Makarom</t>
  </si>
  <si>
    <t>วิชุดา  มัครมย์</t>
  </si>
  <si>
    <t>Ms. Wichuda M.</t>
  </si>
  <si>
    <t>Rangsiya</t>
  </si>
  <si>
    <t>Siriwarin</t>
  </si>
  <si>
    <t>รังสิยา  ศิริวารินทร์</t>
  </si>
  <si>
    <t>PE CON, PE Laser</t>
  </si>
  <si>
    <t>Kurisara</t>
  </si>
  <si>
    <t>Assawadeekul</t>
  </si>
  <si>
    <t>กุลิสรา อัศวดีกูล</t>
  </si>
  <si>
    <t>(Interpreter)</t>
  </si>
  <si>
    <t>Ms. Kurisara A.</t>
  </si>
  <si>
    <t>Sumet</t>
  </si>
  <si>
    <t>Sinphichai</t>
  </si>
  <si>
    <t>สุเมธ  สินพิชัย</t>
  </si>
  <si>
    <t>Mr. Sumet S.</t>
  </si>
  <si>
    <t>Thongchan</t>
  </si>
  <si>
    <t>Noikeaw</t>
  </si>
  <si>
    <t>ทองจันทร์  น้อยแก้ว</t>
  </si>
  <si>
    <t>Ms. Thongchan P.</t>
  </si>
  <si>
    <t>Winsan</t>
  </si>
  <si>
    <t>Chaicosan</t>
  </si>
  <si>
    <t>วินสรรค์  ชัยโคสาร</t>
  </si>
  <si>
    <t>Mr. Winsan C.</t>
  </si>
  <si>
    <t>Priwan</t>
  </si>
  <si>
    <t>Wongwannakarn</t>
  </si>
  <si>
    <t>ไพวัลย์  วงศ์วรรณกานต์</t>
  </si>
  <si>
    <t>PE CON</t>
  </si>
  <si>
    <t>Mr. Priwan W.</t>
  </si>
  <si>
    <t>Mr. Santipop Ph.</t>
  </si>
  <si>
    <t>Sutkhet</t>
  </si>
  <si>
    <t>Sukhat</t>
  </si>
  <si>
    <t>สุดเขต สุขหาด</t>
  </si>
  <si>
    <t>Mr. Sutkhet S.</t>
  </si>
  <si>
    <t>Nattapol</t>
  </si>
  <si>
    <t>Kaewdongdee</t>
  </si>
  <si>
    <t>ณัฐพล แก้วดวงดี</t>
  </si>
  <si>
    <t>Mr. Nattapol K.</t>
  </si>
  <si>
    <t>Theerakan</t>
  </si>
  <si>
    <t>Thianthanapakorn</t>
  </si>
  <si>
    <t>ธีรกานต์ เธียรธนปกรณ์</t>
  </si>
  <si>
    <t>Ms. Theerakan Th.</t>
  </si>
  <si>
    <t>Pawakot</t>
  </si>
  <si>
    <t>ปิยวาท  ภาวโคตร</t>
  </si>
  <si>
    <t>Ms. Piyawat P.</t>
  </si>
  <si>
    <t>Jarintip</t>
  </si>
  <si>
    <t>Pattanayindee</t>
  </si>
  <si>
    <t>จรินทร์ทิพย์  พัฒนะยินดี</t>
  </si>
  <si>
    <t>Ms. Jarintip P.</t>
  </si>
  <si>
    <t>Apiwat</t>
  </si>
  <si>
    <t>Saardwong</t>
  </si>
  <si>
    <t>อภิวัฒน์  สะอาดวงค์</t>
  </si>
  <si>
    <t>Mr. Apiwat S.</t>
  </si>
  <si>
    <t>Saowaluk</t>
  </si>
  <si>
    <t>Ketso</t>
  </si>
  <si>
    <t>เสาวลักษณ์  เกษโส</t>
  </si>
  <si>
    <t>Suthep</t>
  </si>
  <si>
    <t>Supharat</t>
  </si>
  <si>
    <t>สุเทพ  สุภรัตน์</t>
  </si>
  <si>
    <t>PE,PE EGR,PE LUB</t>
  </si>
  <si>
    <t>Korathad</t>
  </si>
  <si>
    <t>Sasimonthon</t>
  </si>
  <si>
    <t>กรทัต  ศศิมณฑล</t>
  </si>
  <si>
    <t>Mr. Korathad S.</t>
  </si>
  <si>
    <t>Natthawut</t>
  </si>
  <si>
    <t>Praneetpholkrang</t>
  </si>
  <si>
    <t>ณัฐวุฒิ  ปราณีตพลกรัง</t>
  </si>
  <si>
    <t>Mr. Natthawut P.</t>
  </si>
  <si>
    <t>Tanagon</t>
  </si>
  <si>
    <t>Tawa</t>
  </si>
  <si>
    <t>ธนากร  เทวา</t>
  </si>
  <si>
    <t>Mr. Tanagon T.</t>
  </si>
  <si>
    <t>Siripa</t>
  </si>
  <si>
    <t>Duangthong</t>
  </si>
  <si>
    <t>ศิริภา  ดวงทอง</t>
  </si>
  <si>
    <t>Ms. Siripa D.</t>
  </si>
  <si>
    <t>Ms. Nittaya Nimkorn</t>
  </si>
  <si>
    <t>Sonchai</t>
  </si>
  <si>
    <t>Baidamrongsak</t>
  </si>
  <si>
    <t>สญชัย  ใบดำศักดิ์</t>
  </si>
  <si>
    <t>Annop</t>
  </si>
  <si>
    <t>Muangniyom</t>
  </si>
  <si>
    <t>อรรณพ  ม่วงนิยม</t>
  </si>
  <si>
    <t>Mr. Oannob M.</t>
  </si>
  <si>
    <t>Surasak</t>
  </si>
  <si>
    <t>Thuipae</t>
  </si>
  <si>
    <t>สุรศักดิ์  ทุ้ยแป</t>
  </si>
  <si>
    <t>Mr. Surasak T.</t>
  </si>
  <si>
    <t>Apisara</t>
  </si>
  <si>
    <t>Kruebutdee</t>
  </si>
  <si>
    <t>อภิสรา  เครือบุตดี</t>
  </si>
  <si>
    <t>DCC</t>
  </si>
  <si>
    <t>Ms. Apisara K.</t>
  </si>
  <si>
    <t>Ms. Anong Kongsen</t>
  </si>
  <si>
    <t xml:space="preserve">Sittisak </t>
  </si>
  <si>
    <t>Kamsang</t>
  </si>
  <si>
    <t>สิทธิศักดิ์  คำเสียง</t>
  </si>
  <si>
    <t xml:space="preserve"> Senior Technician</t>
  </si>
  <si>
    <t>Mr. Sittisak K.</t>
  </si>
  <si>
    <t>Sarawut</t>
  </si>
  <si>
    <t>Poolsap</t>
  </si>
  <si>
    <t>ศราวุฒิ  พูลทรัพย์</t>
  </si>
  <si>
    <t>Krissana</t>
  </si>
  <si>
    <t>Suwannatrai</t>
  </si>
  <si>
    <t>กฤษณะ  สุวรรณไตรย์</t>
  </si>
  <si>
    <t>Mr. Krissana S.</t>
  </si>
  <si>
    <t>Pongsak</t>
  </si>
  <si>
    <t>Sukasem</t>
  </si>
  <si>
    <t>พงศ์ศักดิ์  สุขเกษม</t>
  </si>
  <si>
    <t>Clerk</t>
  </si>
  <si>
    <t>Mr. Pongsak S.</t>
  </si>
  <si>
    <t>A-nek</t>
  </si>
  <si>
    <t>Srisawat</t>
  </si>
  <si>
    <t>เอนก  ศรีสวัสดิ์</t>
  </si>
  <si>
    <t>Silatip</t>
  </si>
  <si>
    <t>Rungarun</t>
  </si>
  <si>
    <t>ศิลาทิพย์  รุ่งอรุณ</t>
  </si>
  <si>
    <t>Ms. Silatip R.</t>
  </si>
  <si>
    <t>Kittisak</t>
  </si>
  <si>
    <t>Dulyasit</t>
  </si>
  <si>
    <t>กิตติศักดิ์  ดุลยสิทธิ์</t>
  </si>
  <si>
    <t>Mr. Kittisak D.</t>
  </si>
  <si>
    <t>Phanthawut</t>
  </si>
  <si>
    <t>Thonganan</t>
  </si>
  <si>
    <t>พันธวุฒิ  ทองอนันต์</t>
  </si>
  <si>
    <t>Supranee</t>
  </si>
  <si>
    <t>Chumwong</t>
  </si>
  <si>
    <t>สุปราณี  ชุ่มวงศ์</t>
  </si>
  <si>
    <t>Ms. Supranee Ch.</t>
  </si>
  <si>
    <t>Paniwat</t>
  </si>
  <si>
    <t>Damaiam</t>
  </si>
  <si>
    <t>ปณิวัฒน์  ดำเอี่ยม</t>
  </si>
  <si>
    <t>Nilobol</t>
  </si>
  <si>
    <t>Teekapan</t>
  </si>
  <si>
    <t>นิโลบล  ทีฑะพันธุ์</t>
  </si>
  <si>
    <t>Ms. Nilobol T.</t>
  </si>
  <si>
    <t>Pachara</t>
  </si>
  <si>
    <t>Siwtawong</t>
  </si>
  <si>
    <t>พชร  ซิวตาวงศ์</t>
  </si>
  <si>
    <t>Mr. Pachara S.</t>
  </si>
  <si>
    <t>Janejira</t>
  </si>
  <si>
    <t>Doungjit</t>
  </si>
  <si>
    <t>เจนจิรา  ดวงจิตร</t>
  </si>
  <si>
    <t>Direct Material PU</t>
  </si>
  <si>
    <t>Ms. Janejira D.</t>
  </si>
  <si>
    <t>Satianpong</t>
  </si>
  <si>
    <t>Kongkrajong</t>
  </si>
  <si>
    <t>เสถียรพงษ์  คงกระจง</t>
  </si>
  <si>
    <t xml:space="preserve">Suwannapa </t>
  </si>
  <si>
    <t>Khongna</t>
  </si>
  <si>
    <t>สุวรรณภา คงนา</t>
  </si>
  <si>
    <t>Ms. Suwannapa Kh.</t>
  </si>
  <si>
    <t xml:space="preserve">Santipop </t>
  </si>
  <si>
    <t>Phikunhom</t>
  </si>
  <si>
    <t>สันติภพ พิกุลหอม</t>
  </si>
  <si>
    <t>Mr. Santipop P.</t>
  </si>
  <si>
    <t>Chawarit</t>
  </si>
  <si>
    <t>Kongloy</t>
  </si>
  <si>
    <t>ชวฤทธิ์ คงลอย</t>
  </si>
  <si>
    <t>Mr. Chawarit K.</t>
  </si>
  <si>
    <t>Ungkana</t>
  </si>
  <si>
    <t>Kongkum</t>
  </si>
  <si>
    <t>อังคณา  คงคำ</t>
  </si>
  <si>
    <t>Ms. Ungkana K.</t>
  </si>
  <si>
    <t>Wiwat</t>
  </si>
  <si>
    <t>Trasri</t>
  </si>
  <si>
    <t>วิวัฒน์  ตราศรี</t>
  </si>
  <si>
    <t>Mr. Wiwat T.</t>
  </si>
  <si>
    <t>Pramon</t>
  </si>
  <si>
    <t>Khotprom</t>
  </si>
  <si>
    <t>ประมน  โคตรพรม</t>
  </si>
  <si>
    <t>Mr. Pramon K.</t>
  </si>
  <si>
    <t>Tahsane</t>
  </si>
  <si>
    <t>Kaisung</t>
  </si>
  <si>
    <t>ทัศนีย์  ไกรสังข์</t>
  </si>
  <si>
    <t>Ms. Tahsane K.</t>
  </si>
  <si>
    <t>Nuchit</t>
  </si>
  <si>
    <t>Chueakam</t>
  </si>
  <si>
    <t>นุชิต  เชื่อคำ</t>
  </si>
  <si>
    <t>Mr. Nuchit Ch.</t>
  </si>
  <si>
    <t>Orapin</t>
  </si>
  <si>
    <t>Aekapongpaisit</t>
  </si>
  <si>
    <t>อรพิน เอกพงศ์ไพสิฐ</t>
  </si>
  <si>
    <t>Ms. Orapin A.</t>
  </si>
  <si>
    <t>Totsapol</t>
  </si>
  <si>
    <t>Suklertwatthana</t>
  </si>
  <si>
    <t>ทศพล สุขเลิศวัฒณา</t>
  </si>
  <si>
    <t>Senior Coordinator</t>
  </si>
  <si>
    <t>Mr. Totsapol S.</t>
  </si>
  <si>
    <t>Rawat</t>
  </si>
  <si>
    <t>Chaiya</t>
  </si>
  <si>
    <t>เรวัฒน์ ชัยยะ</t>
  </si>
  <si>
    <t>Mr. Rawat Ch.</t>
  </si>
  <si>
    <t>Jariya</t>
  </si>
  <si>
    <t>Tharadol</t>
  </si>
  <si>
    <t>จริยา ธาราดล</t>
  </si>
  <si>
    <t>Ms. Jariya Th.</t>
  </si>
  <si>
    <t xml:space="preserve">Rattasart </t>
  </si>
  <si>
    <t>Chaiyakot</t>
  </si>
  <si>
    <t>รัฐศาสตร์ ไชยโคตร</t>
  </si>
  <si>
    <t>Mr. Rattasart Ch.</t>
  </si>
  <si>
    <t>Yuppadee</t>
  </si>
  <si>
    <t>Soemsee</t>
  </si>
  <si>
    <t>ยุพดี เสริมศรี</t>
  </si>
  <si>
    <t>Ms. Yuppadee S.</t>
  </si>
  <si>
    <t>Dusadee</t>
  </si>
  <si>
    <t>Muangkaew</t>
  </si>
  <si>
    <t>ดุษฎี  ม่วงแก้ว</t>
  </si>
  <si>
    <t>QA.QC,Measurement, CQA</t>
  </si>
  <si>
    <t>Phichaphak</t>
  </si>
  <si>
    <t>Meesuwan</t>
  </si>
  <si>
    <t>พิชาภัค มีสุวรรณ</t>
  </si>
  <si>
    <t>Ms. Phichaphak M.</t>
  </si>
  <si>
    <t>Ms. Kunnara L.</t>
  </si>
  <si>
    <t>Narumon</t>
  </si>
  <si>
    <t>Amornrattanasiri</t>
  </si>
  <si>
    <t>นฤมล อมรรัตนศิริ</t>
  </si>
  <si>
    <t>Ms. Narumon A.</t>
  </si>
  <si>
    <t>Sasipimol</t>
  </si>
  <si>
    <t>Theppaitoon</t>
  </si>
  <si>
    <t>ศศิพิมล  เทพไพฑูรย์</t>
  </si>
  <si>
    <t>QMS/EMS</t>
  </si>
  <si>
    <t>EMS</t>
  </si>
  <si>
    <t>Ms. Sasipimol T.</t>
  </si>
  <si>
    <t xml:space="preserve"> - </t>
  </si>
  <si>
    <t>Narong</t>
  </si>
  <si>
    <t>Pongpan</t>
  </si>
  <si>
    <t>ณรงค์  พงพันธ์</t>
  </si>
  <si>
    <t>Mr. Narong P.</t>
  </si>
  <si>
    <t>Anucha</t>
  </si>
  <si>
    <t>Matnok</t>
  </si>
  <si>
    <t>อนุชา มาตย์นอก</t>
  </si>
  <si>
    <t xml:space="preserve"> Technician</t>
  </si>
  <si>
    <t>Mr. Anucha M.</t>
  </si>
  <si>
    <t>Ganlayanee</t>
  </si>
  <si>
    <t>Kongkad</t>
  </si>
  <si>
    <t>กัลยาณี คงเค็ด</t>
  </si>
  <si>
    <t>Ms. Ganlayanee K.</t>
  </si>
  <si>
    <t>Pharueksa</t>
  </si>
  <si>
    <t>Hengmun</t>
  </si>
  <si>
    <t>พฤกษา  เฮงมูล</t>
  </si>
  <si>
    <t>Ms. Pharueksa H.</t>
  </si>
  <si>
    <t>Aroom</t>
  </si>
  <si>
    <t>Longchai</t>
  </si>
  <si>
    <t>อารุม ลองไชย</t>
  </si>
  <si>
    <t>Phanwilai</t>
  </si>
  <si>
    <t>Phirachai</t>
  </si>
  <si>
    <t>พรรณวิลัย พิระชัย</t>
  </si>
  <si>
    <t>Ms. Phanwilai Ph.</t>
  </si>
  <si>
    <t>Cholathee</t>
  </si>
  <si>
    <t>Konphet</t>
  </si>
  <si>
    <t>ชลธี ก้อนเพชร</t>
  </si>
  <si>
    <t>Ms. Cholathee K.</t>
  </si>
  <si>
    <t>Yodsathon</t>
  </si>
  <si>
    <t>Sinprakop</t>
  </si>
  <si>
    <t>ยศธร ศิลป์ประกอบ</t>
  </si>
  <si>
    <t>Mr. Yodsathon S.</t>
  </si>
  <si>
    <t>Piya</t>
  </si>
  <si>
    <t>Ouengtai</t>
  </si>
  <si>
    <t>ปิยะ อึ้งไถ่</t>
  </si>
  <si>
    <t>Mr. Piya O.</t>
  </si>
  <si>
    <t>Siriras</t>
  </si>
  <si>
    <t>Saowakul</t>
  </si>
  <si>
    <t>ศิริราช เสาวกุล</t>
  </si>
  <si>
    <t>Mr. Siriras S.</t>
  </si>
  <si>
    <t>Jakkree</t>
  </si>
  <si>
    <t>Seedakaeo</t>
  </si>
  <si>
    <t>จักรี สีดาแก้ว</t>
  </si>
  <si>
    <t>Mr. Jakkree S.</t>
  </si>
  <si>
    <t>Fueangfa</t>
  </si>
  <si>
    <t>เฟื่องฟ้า ดีเรือนงาม</t>
  </si>
  <si>
    <t>Ms. Fueangfa D.</t>
  </si>
  <si>
    <t>Samarng</t>
  </si>
  <si>
    <t>Dontaolek</t>
  </si>
  <si>
    <t>สำอางค์ ดอนเตาเหล็ก</t>
  </si>
  <si>
    <t>Ms. Samarng D.</t>
  </si>
  <si>
    <t>Nattapon</t>
  </si>
  <si>
    <t>Sukasam</t>
  </si>
  <si>
    <t>ณัฐพล สุขเกษม</t>
  </si>
  <si>
    <t>Mr. Nattapon S.</t>
  </si>
  <si>
    <t>Nurak</t>
  </si>
  <si>
    <t>Lahrueangsaeng</t>
  </si>
  <si>
    <t>นุรักษ์ หล้าเรืองแสง</t>
  </si>
  <si>
    <t>Mr. Nurak L.</t>
  </si>
  <si>
    <t>Pawit</t>
  </si>
  <si>
    <t>Aiamsopha</t>
  </si>
  <si>
    <t>ประวิทย์ เอี่ยมโสภา</t>
  </si>
  <si>
    <t>Mr. Pawit A.</t>
  </si>
  <si>
    <t>Nannaphat</t>
  </si>
  <si>
    <t>Pakum</t>
  </si>
  <si>
    <t>นันท์นภัส ภาคำ</t>
  </si>
  <si>
    <t>Ms. Nannaphat P.</t>
  </si>
  <si>
    <t>Sunisa</t>
  </si>
  <si>
    <t>Lekyoo</t>
  </si>
  <si>
    <t>สุนิศา เหล็กอยู่</t>
  </si>
  <si>
    <t>Ms. Sunisa L.</t>
  </si>
  <si>
    <t>Nuttawut</t>
  </si>
  <si>
    <t>Sombutpiam</t>
  </si>
  <si>
    <t>ณัฐวุฒิ สมบัติเปี่ยม</t>
  </si>
  <si>
    <t>Mr. Nuttawut S.</t>
  </si>
  <si>
    <t>Montri</t>
  </si>
  <si>
    <t>Pinthong</t>
  </si>
  <si>
    <t>มนตรี ปิ่นทอง</t>
  </si>
  <si>
    <t>Mr. Montri P.</t>
  </si>
  <si>
    <t>Sinthia</t>
  </si>
  <si>
    <t>วิวัฒน์ สินเทียะ</t>
  </si>
  <si>
    <t>Mr. Wiwat S.</t>
  </si>
  <si>
    <t>Wasan</t>
  </si>
  <si>
    <t>วสันต์ บุญมี</t>
  </si>
  <si>
    <t>MT (A)</t>
  </si>
  <si>
    <t>Ms. Wasan B.</t>
  </si>
  <si>
    <t xml:space="preserve">Butsaba </t>
  </si>
  <si>
    <t>Parawak</t>
  </si>
  <si>
    <t>บุษบา ปาระเวก</t>
  </si>
  <si>
    <t>Ms. Butsaba P.</t>
  </si>
  <si>
    <t xml:space="preserve">Bangon  </t>
  </si>
  <si>
    <t>Nuantong</t>
  </si>
  <si>
    <t>บังอร นวลทอง</t>
  </si>
  <si>
    <t>Ms. Bangon N.</t>
  </si>
  <si>
    <t xml:space="preserve">Thanya </t>
  </si>
  <si>
    <t>Chaikhosarn</t>
  </si>
  <si>
    <t>ธัญญา ชัยโคสาร</t>
  </si>
  <si>
    <t>Ms. Thanya C.</t>
  </si>
  <si>
    <t xml:space="preserve">Suchintra </t>
  </si>
  <si>
    <t>Wongchaiya</t>
  </si>
  <si>
    <t>ศุจินทรา วงษ์ไชยา</t>
  </si>
  <si>
    <t>Ms. Suchintra W.</t>
  </si>
  <si>
    <t>Panida</t>
  </si>
  <si>
    <t>Chaloranan</t>
  </si>
  <si>
    <t>ปณิดา ชลออนันต์</t>
  </si>
  <si>
    <t>QMS</t>
  </si>
  <si>
    <t>Ms. Panida Ch.</t>
  </si>
  <si>
    <t>Ms. Supattra Ph.</t>
  </si>
  <si>
    <t>Patiyut</t>
  </si>
  <si>
    <t>Sonnondang</t>
  </si>
  <si>
    <t>ปฏิยุทธ สอนโนนแดง</t>
  </si>
  <si>
    <t>Mr. Patiyut S.</t>
  </si>
  <si>
    <t xml:space="preserve">Supattra </t>
  </si>
  <si>
    <t>Phongam</t>
  </si>
  <si>
    <t>สุพัตรา โพธิ์งาม</t>
  </si>
  <si>
    <t>Hasaya</t>
  </si>
  <si>
    <t>Mako</t>
  </si>
  <si>
    <t>หัสยา มาโค</t>
  </si>
  <si>
    <t>Ms. Hasaya M.</t>
  </si>
  <si>
    <t xml:space="preserve">Ubolwan </t>
  </si>
  <si>
    <t>Chaingtai</t>
  </si>
  <si>
    <t>อุบลวรรณ เฉียงใต้</t>
  </si>
  <si>
    <t>Ms. Ubolwan Ch.</t>
  </si>
  <si>
    <t>Benyapa</t>
  </si>
  <si>
    <t>Sriphun</t>
  </si>
  <si>
    <t>เบญญาภา ศรีพูล</t>
  </si>
  <si>
    <t>Ms. Benyapa S.</t>
  </si>
  <si>
    <t>Sanchai</t>
  </si>
  <si>
    <t>Klanjaroen</t>
  </si>
  <si>
    <t>สัญชัย กลั่นเจริญ</t>
  </si>
  <si>
    <t>Mr. Sanchai K.</t>
  </si>
  <si>
    <t>Chaisawad</t>
  </si>
  <si>
    <t>สมชาย ชัยสวัสดิ์</t>
  </si>
  <si>
    <t>Mr. Somchai Ch.</t>
  </si>
  <si>
    <t>Wipaporn</t>
  </si>
  <si>
    <t>Pengwipak</t>
  </si>
  <si>
    <t>วิภาพร เพ็งวิภาค</t>
  </si>
  <si>
    <t>Ms. Wipaporn P.</t>
  </si>
  <si>
    <t>Kanoknipa</t>
  </si>
  <si>
    <t>Pangwipak</t>
  </si>
  <si>
    <t>กนกนิภา เพ็งวิภาค</t>
  </si>
  <si>
    <t>Ms. Kanoknipa P.</t>
  </si>
  <si>
    <t xml:space="preserve">Sarawut </t>
  </si>
  <si>
    <t>Wongsa</t>
  </si>
  <si>
    <t>ศราวุฒิ วงศ์ษา</t>
  </si>
  <si>
    <t>Mr. Sarawut W.</t>
  </si>
  <si>
    <t xml:space="preserve">Chuwong </t>
  </si>
  <si>
    <t>Fontakhu</t>
  </si>
  <si>
    <t>ชูวงศ์ ฟ้อนตะคุ</t>
  </si>
  <si>
    <t>Mr. Chuwong F.</t>
  </si>
  <si>
    <t xml:space="preserve">Tedkiat </t>
  </si>
  <si>
    <t>Raksadan</t>
  </si>
  <si>
    <t>เทิดเกียรติ รักษาด่าน</t>
  </si>
  <si>
    <t>Mr. Tedkiat R.</t>
  </si>
  <si>
    <t>Chanayut</t>
  </si>
  <si>
    <t>Nakhoon</t>
  </si>
  <si>
    <t>ชนายุทธ นาคูณ</t>
  </si>
  <si>
    <t>Mr. Chanayut N.</t>
  </si>
  <si>
    <t>Siriwan</t>
  </si>
  <si>
    <t>Suwisut</t>
  </si>
  <si>
    <t>ศิริวรรณ สุวิสุทธิ์</t>
  </si>
  <si>
    <t>Ms. Siriwan S.</t>
  </si>
  <si>
    <t>Paweethida</t>
  </si>
  <si>
    <t>Pasuk</t>
  </si>
  <si>
    <t>ปวีณ์ธิดา ผาสุข</t>
  </si>
  <si>
    <t>Ms. Paweethida P.</t>
  </si>
  <si>
    <t>Phongtorn</t>
  </si>
  <si>
    <t>Seeda</t>
  </si>
  <si>
    <t>พงศ์ธร  สีดา</t>
  </si>
  <si>
    <t>QA</t>
  </si>
  <si>
    <t>Mr. Phongtorn S.</t>
  </si>
  <si>
    <t>Ms. Patumwan M.</t>
  </si>
  <si>
    <t>Nattanan</t>
  </si>
  <si>
    <t>Chaloeythat</t>
  </si>
  <si>
    <t>ณัฐนันท์  เฉลยทัศน์</t>
  </si>
  <si>
    <t>Ms. Nattanan Ch.</t>
  </si>
  <si>
    <t>Natthaphon</t>
  </si>
  <si>
    <t>On-saeng</t>
  </si>
  <si>
    <t>นัฐพล อ่อนแสง</t>
  </si>
  <si>
    <t>Mr. Natthaphon O.</t>
  </si>
  <si>
    <t>Mr. Wasan B.</t>
  </si>
  <si>
    <t xml:space="preserve">Paramaporn  </t>
  </si>
  <si>
    <t>Worawisan</t>
  </si>
  <si>
    <t>ปรมาพร  วรวิสันต์</t>
  </si>
  <si>
    <t>Ms. Paramaporn W.</t>
  </si>
  <si>
    <t>Duangmanee</t>
  </si>
  <si>
    <t>Kaewngam</t>
  </si>
  <si>
    <t>ดวงมณี แก้วงาม</t>
  </si>
  <si>
    <t>Ms. Duangmanee K.</t>
  </si>
  <si>
    <t>Sirithorn</t>
  </si>
  <si>
    <t>Phatcharut</t>
  </si>
  <si>
    <t>สิริธร เพ็ชรัตน์</t>
  </si>
  <si>
    <t>Ms. Sirithorn Ph.</t>
  </si>
  <si>
    <t>Poonyaporn</t>
  </si>
  <si>
    <t>Mangklakhiri</t>
  </si>
  <si>
    <t>ปุณยาพร มังคละคีรี</t>
  </si>
  <si>
    <t>Ms. Poonyaporn M.</t>
  </si>
  <si>
    <t xml:space="preserve">Saruta </t>
  </si>
  <si>
    <t>Chonnitee</t>
  </si>
  <si>
    <t>ศรุตา ชลนิธี</t>
  </si>
  <si>
    <t>Ms. Saruta Ch.</t>
  </si>
  <si>
    <t>Phatthanida</t>
  </si>
  <si>
    <t>Saikun</t>
  </si>
  <si>
    <t>พัทธ์ธนิดา สายขุน</t>
  </si>
  <si>
    <t>Ms. Phatthanida S.</t>
  </si>
  <si>
    <t xml:space="preserve">Thanyanut </t>
  </si>
  <si>
    <t>Thanakanjanarawee</t>
  </si>
  <si>
    <t>ธัญญานุช ธนากาญจนระวี</t>
  </si>
  <si>
    <t>Ms. Thanyanut T.</t>
  </si>
  <si>
    <t>Raphiporn </t>
  </si>
  <si>
    <t>Atachai</t>
  </si>
  <si>
    <t>รพีพร อะทะไชย</t>
  </si>
  <si>
    <t>Ms. Raphiporn A.</t>
  </si>
  <si>
    <t xml:space="preserve">Suradet  </t>
  </si>
  <si>
    <t>Sriphowang</t>
  </si>
  <si>
    <t>สุรเดช ศรีโพวัง</t>
  </si>
  <si>
    <t>Mr. Suradet S.</t>
  </si>
  <si>
    <t xml:space="preserve">Pitchayapa  </t>
  </si>
  <si>
    <t>Pruethong</t>
  </si>
  <si>
    <t>พิชญาภา ปรือทอง</t>
  </si>
  <si>
    <t>Ms. Pitchayapa P.</t>
  </si>
  <si>
    <t xml:space="preserve">Katsarin  </t>
  </si>
  <si>
    <t>Wachklang</t>
  </si>
  <si>
    <t>เกษริน เวชกลาง</t>
  </si>
  <si>
    <t xml:space="preserve">Ms. Katsarin W.  </t>
  </si>
  <si>
    <t xml:space="preserve">Nantaphong  </t>
  </si>
  <si>
    <t>Sukmai</t>
  </si>
  <si>
    <t>นัทธพงศ์ สุขใหม่</t>
  </si>
  <si>
    <t xml:space="preserve">Mr. Nantaphong S.  </t>
  </si>
  <si>
    <t xml:space="preserve">Wannisa  </t>
  </si>
  <si>
    <t>Thaweepong</t>
  </si>
  <si>
    <t>วรรณิสา ทวีพงษ์</t>
  </si>
  <si>
    <t xml:space="preserve">Ms. Wannisa Th.  </t>
  </si>
  <si>
    <t>Supakorn</t>
  </si>
  <si>
    <t>Riyapa</t>
  </si>
  <si>
    <t>ศุภกร ริยะป่า</t>
  </si>
  <si>
    <t>Engineer</t>
  </si>
  <si>
    <t>Mr. Supakorn R.</t>
  </si>
  <si>
    <t>Juthathip</t>
  </si>
  <si>
    <t>Kawkam</t>
  </si>
  <si>
    <t>จุฑาทิพย์ ขาวขำ</t>
  </si>
  <si>
    <t>Ms. Juthathip K.</t>
  </si>
  <si>
    <t>Waleeporn</t>
  </si>
  <si>
    <t>Mongkonkaew</t>
  </si>
  <si>
    <t>วลีพร มงคลแก้ว</t>
  </si>
  <si>
    <t>Ms. Waleeporn M.</t>
  </si>
  <si>
    <t>Jeennu</t>
  </si>
  <si>
    <t>ศศิธร จีนหนู</t>
  </si>
  <si>
    <t>Ms. Sasitorn J.</t>
  </si>
  <si>
    <t>Tanapon</t>
  </si>
  <si>
    <t>Tongvichian</t>
  </si>
  <si>
    <t>ธนพนธ์ ทองวิเชียร</t>
  </si>
  <si>
    <t>Mr. Tanapon T.</t>
  </si>
  <si>
    <t>Lilawan</t>
  </si>
  <si>
    <t>ลิลาวัลย์ เวชอุดม</t>
  </si>
  <si>
    <t>Ms. Lilawan W.</t>
  </si>
  <si>
    <t>Panita</t>
  </si>
  <si>
    <t>Chongtap</t>
  </si>
  <si>
    <t>ปณิตา จงเทพ</t>
  </si>
  <si>
    <t>Ms. Panita Ch.</t>
  </si>
  <si>
    <t>Jirapon</t>
  </si>
  <si>
    <t>Promme</t>
  </si>
  <si>
    <t>จิราภรณ์ พรหมมี</t>
  </si>
  <si>
    <t>Ms. Jirapon P.</t>
  </si>
  <si>
    <t>Kanyawee</t>
  </si>
  <si>
    <t>Niyarat</t>
  </si>
  <si>
    <t>กัญญาวีร์ นิยรัตน์</t>
  </si>
  <si>
    <t>Ms. Kanyawee N.</t>
  </si>
  <si>
    <t>Rattanaporn</t>
  </si>
  <si>
    <t>Namkiat</t>
  </si>
  <si>
    <t>รัตนาพร นามเกียรติ</t>
  </si>
  <si>
    <t>Ms. Rattanaporn N.</t>
  </si>
  <si>
    <t>Natchayaphon</t>
  </si>
  <si>
    <t>Mongkhonsin</t>
  </si>
  <si>
    <t>ณัฐชญาพร มงคลศิลป์</t>
  </si>
  <si>
    <t>Ms. Natchayaphon M.</t>
  </si>
  <si>
    <t>Nichapha</t>
  </si>
  <si>
    <t>Nakhajad</t>
  </si>
  <si>
    <t>ณิชาภา นะคะจัด</t>
  </si>
  <si>
    <t>Ms. Nichapha N.</t>
  </si>
  <si>
    <t>Noppharat</t>
  </si>
  <si>
    <t>Naoprakhon</t>
  </si>
  <si>
    <t>นพรัตน์ เนาว์ประโคน</t>
  </si>
  <si>
    <t>Mr. Noppharat N.</t>
  </si>
  <si>
    <t>Suwat</t>
  </si>
  <si>
    <t>Sriburin</t>
  </si>
  <si>
    <t>สุวัฒน์ ศรีบุรินทร์</t>
  </si>
  <si>
    <t>Mr. Suwat S.</t>
  </si>
  <si>
    <t>Siwa</t>
  </si>
  <si>
    <t>Jampatasi</t>
  </si>
  <si>
    <t>ศิวา จำปาทาสี</t>
  </si>
  <si>
    <t>Mr. Siwa J.</t>
  </si>
  <si>
    <t>Orawan</t>
  </si>
  <si>
    <t>Boonsuan</t>
  </si>
  <si>
    <t>อรวรรณ บุญสวน</t>
  </si>
  <si>
    <t>Ms. Orawan B.</t>
  </si>
  <si>
    <t>Patumwan</t>
  </si>
  <si>
    <t>Maklamai</t>
  </si>
  <si>
    <t>ปทุมวรรณ มากละม้าย</t>
  </si>
  <si>
    <t>Chaiyasang</t>
  </si>
  <si>
    <t>กิตติศักดิ์ ไชยแสง</t>
  </si>
  <si>
    <t>Mr. Kittisak Ch.</t>
  </si>
  <si>
    <t>Wittawat</t>
  </si>
  <si>
    <t>Thiansawettakul</t>
  </si>
  <si>
    <t>วิทวัส เธียรเศวตตระกุล</t>
  </si>
  <si>
    <t xml:space="preserve">Surasak </t>
  </si>
  <si>
    <t>Ratchasing</t>
  </si>
  <si>
    <t>สุรศักดิ์ ราชสิงห์</t>
  </si>
  <si>
    <t>Mr. Surasak R.</t>
  </si>
  <si>
    <t>Setthawut</t>
  </si>
  <si>
    <t>Seankla</t>
  </si>
  <si>
    <t>เสฏฐวุฒิ แสนกล้า</t>
  </si>
  <si>
    <t>Mr. Setthawut S.</t>
  </si>
  <si>
    <t>Suphaphon</t>
  </si>
  <si>
    <t>Kosamphan</t>
  </si>
  <si>
    <t>สุภาพร กอสัมพันธ์</t>
  </si>
  <si>
    <t>Ms. Suphaphon K.</t>
  </si>
  <si>
    <t>Matee</t>
  </si>
  <si>
    <t>Chalehmwong</t>
  </si>
  <si>
    <t>เมธี เฉลิมวงษ์</t>
  </si>
  <si>
    <t>Mr. Matee Ch.</t>
  </si>
  <si>
    <t>Emp pic</t>
  </si>
  <si>
    <t>Form No.  ADM-FM-082-05</t>
  </si>
  <si>
    <r>
      <t xml:space="preserve">人事考課シート  </t>
    </r>
    <r>
      <rPr>
        <b/>
        <sz val="12"/>
        <rFont val="Tahoma"/>
        <family val="2"/>
        <charset val="222"/>
      </rPr>
      <t>แบบฟอร์มประเมินผลการปฏิบัติงานของพนักงาน</t>
    </r>
    <r>
      <rPr>
        <b/>
        <sz val="12"/>
        <rFont val="メイリオ"/>
        <family val="2"/>
        <charset val="128"/>
      </rPr>
      <t>_Operate Level</t>
    </r>
  </si>
  <si>
    <t>1/2</t>
  </si>
  <si>
    <r>
      <t>※オレンジ色はAdministaration Group. が事前に記入する欄　</t>
    </r>
    <r>
      <rPr>
        <b/>
        <sz val="9"/>
        <color theme="5"/>
        <rFont val="ＭＳ Ｐゴシック"/>
        <family val="2"/>
      </rPr>
      <t>ตัวอักษรสีส้มช่องสำหรับแผนก</t>
    </r>
    <r>
      <rPr>
        <b/>
        <sz val="9"/>
        <color theme="5"/>
        <rFont val="メイリオ"/>
        <family val="3"/>
        <charset val="128"/>
      </rPr>
      <t>Administration Group.</t>
    </r>
    <r>
      <rPr>
        <b/>
        <sz val="9"/>
        <color theme="5"/>
        <rFont val="ＭＳ Ｐゴシック"/>
        <family val="2"/>
      </rPr>
      <t>กรอกข้อมูลล่วงหน้า</t>
    </r>
  </si>
  <si>
    <t>考課対象期間</t>
  </si>
  <si>
    <t>～</t>
  </si>
  <si>
    <t>入社日</t>
  </si>
  <si>
    <t>試験採用合格日</t>
    <rPh sb="0" eb="2">
      <t>しけん</t>
    </rPh>
    <rPh sb="2" eb="4">
      <t>さいよう</t>
    </rPh>
    <rPh sb="4" eb="6">
      <t>ごうかく</t>
    </rPh>
    <rPh sb="6" eb="7">
      <t>び</t>
    </rPh>
    <phoneticPr fontId="0" type="noConversion"/>
  </si>
  <si>
    <t>発行日</t>
    <phoneticPr fontId="21"/>
  </si>
  <si>
    <t>ช่วงที่มีผลในการประเมิน</t>
  </si>
  <si>
    <t>เข้างานวันที่</t>
  </si>
  <si>
    <t>วันที่สอบผ่านการทดลองงาน</t>
  </si>
  <si>
    <t>วันที่ออกเอกสาร</t>
  </si>
  <si>
    <t>部署</t>
  </si>
  <si>
    <t>警告書発行数</t>
  </si>
  <si>
    <t>ส่วนงาน</t>
  </si>
  <si>
    <t>จำนวนครั้งที่ถูกออกใบเตือน</t>
  </si>
  <si>
    <t>現在の被考課者情報</t>
  </si>
  <si>
    <t>役職</t>
  </si>
  <si>
    <t>社員番号</t>
  </si>
  <si>
    <t>件</t>
  </si>
  <si>
    <t xml:space="preserve"> x  0.50  =</t>
    <phoneticPr fontId="0"/>
  </si>
  <si>
    <t>点数</t>
  </si>
  <si>
    <t>ข้อมูลผู้ถูกประเมินณ ปัจจุบัน</t>
    <phoneticPr fontId="21"/>
  </si>
  <si>
    <t>ตำแหน่ง</t>
  </si>
  <si>
    <t>รหัสพนักงาน</t>
  </si>
  <si>
    <t>ครั้ง</t>
    <phoneticPr fontId="21"/>
  </si>
  <si>
    <t>คะแนน</t>
  </si>
  <si>
    <t>氏名</t>
  </si>
  <si>
    <r>
      <t>(</t>
    </r>
    <r>
      <rPr>
        <sz val="9"/>
        <rFont val="ＭＳ Ｐゴシック"/>
        <family val="2"/>
      </rPr>
      <t>ไทย</t>
    </r>
    <r>
      <rPr>
        <sz val="9"/>
        <rFont val="メイリオ"/>
        <family val="3"/>
        <charset val="128"/>
      </rPr>
      <t>)</t>
    </r>
  </si>
  <si>
    <r>
      <t>Deducted Score　</t>
    </r>
    <r>
      <rPr>
        <b/>
        <sz val="9"/>
        <rFont val="メイリオ"/>
        <family val="3"/>
        <charset val="128"/>
      </rPr>
      <t>A</t>
    </r>
    <r>
      <rPr>
        <sz val="9"/>
        <rFont val="メイリオ"/>
        <family val="3"/>
        <charset val="128"/>
      </rPr>
      <t>　</t>
    </r>
  </si>
  <si>
    <t>ชื่อสกุล</t>
  </si>
  <si>
    <t>(English)</t>
    <phoneticPr fontId="0"/>
  </si>
  <si>
    <t>考課期間中の所属部署
(異動があった場合のみ)</t>
    <phoneticPr fontId="21"/>
  </si>
  <si>
    <t>Oct</t>
  </si>
  <si>
    <t>Nov</t>
  </si>
  <si>
    <t>Dec</t>
  </si>
  <si>
    <t>Jan</t>
  </si>
  <si>
    <t>Feb</t>
  </si>
  <si>
    <t>Mar</t>
  </si>
  <si>
    <t>考課種類</t>
  </si>
  <si>
    <t>5-1</t>
  </si>
  <si>
    <t>□</t>
  </si>
  <si>
    <t>正社員業績考課（6月）</t>
  </si>
  <si>
    <t>（いずれかにチェック）</t>
  </si>
  <si>
    <t>ประเมินผลการดำเนินงานพนักงานประจำ(มิ.ย)</t>
  </si>
  <si>
    <t>ฝ่ายสังกัดในช่วงระหว่างประเมิน</t>
  </si>
  <si>
    <t>Apr</t>
  </si>
  <si>
    <t>May</t>
  </si>
  <si>
    <t>Jun</t>
  </si>
  <si>
    <t>Jul</t>
  </si>
  <si>
    <t>Aug</t>
  </si>
  <si>
    <t>Sep</t>
  </si>
  <si>
    <t>ประเภทของการประเมิน</t>
  </si>
  <si>
    <t>5-2</t>
  </si>
  <si>
    <t>正社員業績考課（12月）</t>
  </si>
  <si>
    <t>(กรณีที่มีการโยกย้ายเท่านั้น)</t>
  </si>
  <si>
    <t>(กรุณาขีดถูกหน้าข้อใดข้อหนึ่ง)</t>
  </si>
  <si>
    <t>ประเมินผลการดำเนินงานพนักงานประจำ(ธ.ค)</t>
  </si>
  <si>
    <t>評価項目</t>
    <rPh sb="0" eb="2">
      <t>ヒョウカ</t>
    </rPh>
    <rPh sb="2" eb="4">
      <t>コウモク</t>
    </rPh>
    <phoneticPr fontId="22"/>
  </si>
  <si>
    <t>評価項目の定義</t>
  </si>
  <si>
    <t>自己評価</t>
    <phoneticPr fontId="0"/>
  </si>
  <si>
    <t>考課結果</t>
    <phoneticPr fontId="21"/>
  </si>
  <si>
    <t>ผลการประเมิน</t>
  </si>
  <si>
    <t>一次考課</t>
  </si>
  <si>
    <t>二次考課</t>
  </si>
  <si>
    <t xml:space="preserve">三次考課 </t>
  </si>
  <si>
    <r>
      <rPr>
        <sz val="11"/>
        <rFont val="ＭＳ Ｐゴシック"/>
        <family val="2"/>
      </rPr>
      <t>หัวข้อการประเมิน</t>
    </r>
  </si>
  <si>
    <r>
      <rPr>
        <sz val="11"/>
        <rFont val="ＭＳ Ｐゴシック"/>
        <family val="2"/>
      </rPr>
      <t>คำอธิบายหัวข้อการประเมิน</t>
    </r>
  </si>
  <si>
    <t>พนักงานประเมินตนเอง</t>
  </si>
  <si>
    <t xml:space="preserve">ผู้ประเมินคนที่ 1 </t>
  </si>
  <si>
    <t>ผู้ประเมินคนที่ 2</t>
  </si>
  <si>
    <t>ผู้ประเมินคนที่ 3</t>
  </si>
  <si>
    <t>Position</t>
    <phoneticPr fontId="0"/>
  </si>
  <si>
    <t>業績考課</t>
    <rPh sb="0" eb="2">
      <t>ギョウセキ</t>
    </rPh>
    <rPh sb="2" eb="4">
      <t>コウカ</t>
    </rPh>
    <phoneticPr fontId="22"/>
  </si>
  <si>
    <t>การประเมินผลงาน</t>
  </si>
  <si>
    <t>期待成果</t>
    <rPh sb="0" eb="2">
      <t>キタイ</t>
    </rPh>
    <rPh sb="2" eb="4">
      <t>セイカ</t>
    </rPh>
    <phoneticPr fontId="23"/>
  </si>
  <si>
    <t>ผลงานที่คาดหวัง</t>
  </si>
  <si>
    <t>仕事の質
（正確性）</t>
    <rPh sb="0" eb="2">
      <t>シゴト</t>
    </rPh>
    <rPh sb="3" eb="4">
      <t>シツ</t>
    </rPh>
    <rPh sb="6" eb="9">
      <t>セイカクセイ</t>
    </rPh>
    <phoneticPr fontId="22"/>
  </si>
  <si>
    <t>標準作業を守り、安全にミスなく期待されている品質に仕上げたか
同じミスを繰り返さなかったか</t>
  </si>
  <si>
    <t>คุณภาพงาน
(ความถูกต้อง)</t>
  </si>
  <si>
    <t>ทำงานได้ตามคุณภาพที่คาดหวังไว้ให้สำเร็จลุล่วงด้วยการปฏิบัติตามมาตรฐานการทำงานและไม่มีข้อผิดพลาดด้านความปลอดภัยและไม่เกิดความผิดพลาดแบบเดิมอย่างซ้ำๆหรือไม่</t>
    <phoneticPr fontId="23"/>
  </si>
  <si>
    <t>仕事の量
（処理量）</t>
    <rPh sb="0" eb="2">
      <t>シゴト</t>
    </rPh>
    <rPh sb="3" eb="4">
      <t>リョウ</t>
    </rPh>
    <rPh sb="6" eb="8">
      <t>ショリ</t>
    </rPh>
    <rPh sb="8" eb="9">
      <t>リョウ</t>
    </rPh>
    <phoneticPr fontId="22"/>
  </si>
  <si>
    <t>与えられた業務量を達成したか</t>
    <rPh sb="0" eb="1">
      <t>アタ</t>
    </rPh>
    <rPh sb="5" eb="7">
      <t>ギョウム</t>
    </rPh>
    <rPh sb="7" eb="8">
      <t>リョウ</t>
    </rPh>
    <rPh sb="9" eb="11">
      <t>タッセイ</t>
    </rPh>
    <phoneticPr fontId="22"/>
  </si>
  <si>
    <t>ปริมาณงาน
(ปริมาณที่จัดการ)</t>
    <phoneticPr fontId="23"/>
  </si>
  <si>
    <t>สามารถดำเนินงานตามปริมาณงานที่ได้รับมอบหมายให้สำเร็จลุล่วงได้หรือไม่</t>
  </si>
  <si>
    <t>プロセス考課</t>
    <rPh sb="4" eb="6">
      <t>コウカ</t>
    </rPh>
    <phoneticPr fontId="22"/>
  </si>
  <si>
    <t>การประเมินกระบวนการ</t>
  </si>
  <si>
    <t>期待行動</t>
    <rPh sb="0" eb="2">
      <t>キタイ</t>
    </rPh>
    <rPh sb="2" eb="4">
      <t>コウドウ</t>
    </rPh>
    <phoneticPr fontId="23"/>
  </si>
  <si>
    <t>พฤติกรรมหรือการดำเนินการที่คาดหวัง</t>
  </si>
  <si>
    <t>時間管理
（計画性）</t>
    <rPh sb="0" eb="2">
      <t>ジカン</t>
    </rPh>
    <rPh sb="2" eb="4">
      <t>カンリ</t>
    </rPh>
    <rPh sb="6" eb="9">
      <t>ケイカクセイ</t>
    </rPh>
    <phoneticPr fontId="22"/>
  </si>
  <si>
    <t>時刻・時間・期限に遅れることなく業務を実行したか</t>
    <rPh sb="0" eb="2">
      <t>ジコク</t>
    </rPh>
    <rPh sb="3" eb="5">
      <t>ジカン</t>
    </rPh>
    <rPh sb="6" eb="8">
      <t>キゲン</t>
    </rPh>
    <rPh sb="9" eb="10">
      <t>オク</t>
    </rPh>
    <rPh sb="16" eb="18">
      <t>ギョウム</t>
    </rPh>
    <rPh sb="19" eb="21">
      <t>ジッコウ</t>
    </rPh>
    <phoneticPr fontId="22"/>
  </si>
  <si>
    <t>การบริหารจัดการเวลา (การวางแผนงาน)</t>
  </si>
  <si>
    <t>ปฏิบัติงานโดยไม่ล่าช้าและอยู่ภายในวันครบกำหนด ภายในเวลาและภายในตารางเวลาที่กำหนดหรือไม่</t>
  </si>
  <si>
    <t>改善提案</t>
    <rPh sb="0" eb="2">
      <t>カイゼン</t>
    </rPh>
    <rPh sb="2" eb="4">
      <t>テイアン</t>
    </rPh>
    <phoneticPr fontId="22"/>
  </si>
  <si>
    <t>より良い業務・より良い職場環境となるような改善提案を行ったか</t>
    <rPh sb="2" eb="3">
      <t>ヨ</t>
    </rPh>
    <rPh sb="4" eb="6">
      <t>ギョウム</t>
    </rPh>
    <rPh sb="9" eb="10">
      <t>ヨ</t>
    </rPh>
    <rPh sb="11" eb="13">
      <t>ショクバ</t>
    </rPh>
    <rPh sb="13" eb="15">
      <t>カンキョウ</t>
    </rPh>
    <rPh sb="21" eb="23">
      <t>カイゼン</t>
    </rPh>
    <rPh sb="23" eb="25">
      <t>テイアン</t>
    </rPh>
    <rPh sb="26" eb="27">
      <t>オコナ</t>
    </rPh>
    <phoneticPr fontId="22"/>
  </si>
  <si>
    <t>การยื่นเสนอไอเดียในการปรับปรุง</t>
  </si>
  <si>
    <t>ยื่นเสนอไอเดียในการปรับปรุงเพื่อให้การปฏิบัติงานและสภาพแวดล้อมของสถานที่ทำงานให้ดียิ่งขึ้นหรือไม่</t>
  </si>
  <si>
    <t>理解力</t>
  </si>
  <si>
    <t>業務内容や上司指示を正確に理解し、適切に対応（止める・呼ぶ・待つ）したか</t>
    <rPh sb="2" eb="4">
      <t>ナイヨウ</t>
    </rPh>
    <rPh sb="5" eb="7">
      <t>ジョウシ</t>
    </rPh>
    <rPh sb="7" eb="9">
      <t>シジ</t>
    </rPh>
    <rPh sb="10" eb="12">
      <t>セイカク</t>
    </rPh>
    <rPh sb="17" eb="19">
      <t>テキセツ</t>
    </rPh>
    <rPh sb="20" eb="22">
      <t>タイオウ</t>
    </rPh>
    <phoneticPr fontId="22"/>
  </si>
  <si>
    <t>ความเข้าใจ</t>
  </si>
  <si>
    <t>ทำความเข้าใจในรายละเอียดการปฏิบัติงานและคำสั่งของหัวหน้าอย่างถูกต้องและดำเนินการรองรับได้อย่างเหมาะสมหรือไม่(หยุด เรียก รอ)</t>
  </si>
  <si>
    <t>対話力</t>
    <rPh sb="0" eb="2">
      <t>タイワ</t>
    </rPh>
    <rPh sb="2" eb="3">
      <t>リョク</t>
    </rPh>
    <phoneticPr fontId="22"/>
  </si>
  <si>
    <t>適切な手段・タイミングで正確に報告・連絡・相談をしたか</t>
    <rPh sb="12" eb="14">
      <t>セイカク</t>
    </rPh>
    <phoneticPr fontId="22"/>
  </si>
  <si>
    <t>ทักษะความสามารถในการเจรจา</t>
  </si>
  <si>
    <t xml:space="preserve">ทำการรายงาน แจ้ง ปรึกษาอย่างถูกต้องด้วยวิธีการและช่วงเวลาที่เหมาะสมหรือไม่ </t>
  </si>
  <si>
    <t>自職場の６S管理</t>
    <rPh sb="0" eb="1">
      <t>ジ</t>
    </rPh>
    <rPh sb="1" eb="3">
      <t>ショクバ</t>
    </rPh>
    <rPh sb="6" eb="8">
      <t>カンリ</t>
    </rPh>
    <phoneticPr fontId="22"/>
  </si>
  <si>
    <t>６S（整理・整頓・清掃・清潔・習慣・躾）ができたか</t>
    <rPh sb="3" eb="5">
      <t>セイリ</t>
    </rPh>
    <rPh sb="6" eb="8">
      <t>セイトン</t>
    </rPh>
    <rPh sb="9" eb="11">
      <t>セイソウ</t>
    </rPh>
    <rPh sb="12" eb="14">
      <t>セイケツ</t>
    </rPh>
    <rPh sb="15" eb="17">
      <t>シュウカン</t>
    </rPh>
    <rPh sb="18" eb="19">
      <t>シツケ</t>
    </rPh>
    <phoneticPr fontId="22"/>
  </si>
  <si>
    <t>การจัดการ 6ส. ในสถานที่ปฏิบัติงานของตนเอง</t>
  </si>
  <si>
    <t>สามารถทำ 6ส.(สะสาง สะดวก สะอาด สุขลักษณะ สร้างนิสัย สร้างวัฒนธรรมองค์กร)ได้หรือไม่</t>
  </si>
  <si>
    <t>知識</t>
    <rPh sb="0" eb="2">
      <t>チシキ</t>
    </rPh>
    <phoneticPr fontId="23"/>
  </si>
  <si>
    <t>ความรู้</t>
  </si>
  <si>
    <t>知識・技能</t>
    <rPh sb="0" eb="2">
      <t>チシキ</t>
    </rPh>
    <rPh sb="3" eb="5">
      <t>ギノウ</t>
    </rPh>
    <phoneticPr fontId="22"/>
  </si>
  <si>
    <t>職種や担当業務に必要な知識や技能を習得し、業務に活かしたか</t>
    <rPh sb="0" eb="2">
      <t>ショクシュ</t>
    </rPh>
    <rPh sb="3" eb="5">
      <t>タントウ</t>
    </rPh>
    <rPh sb="5" eb="7">
      <t>ギョウム</t>
    </rPh>
    <rPh sb="8" eb="10">
      <t>ヒツヨウ</t>
    </rPh>
    <rPh sb="11" eb="13">
      <t>チシキ</t>
    </rPh>
    <rPh sb="14" eb="16">
      <t>ギノウ</t>
    </rPh>
    <rPh sb="17" eb="19">
      <t>シュウトク</t>
    </rPh>
    <rPh sb="21" eb="23">
      <t>ギョウム</t>
    </rPh>
    <rPh sb="24" eb="25">
      <t>イ</t>
    </rPh>
    <phoneticPr fontId="22"/>
  </si>
  <si>
    <t>ความรู้และทักษะความชำนาญ</t>
  </si>
  <si>
    <t>ศึกษาหาความรู้และทักษะความชำนาญที่จำเป็นต่อประเภทงานหรืองานที่รับผิดชอบและนำไปปรับใช้ในการปฏิบัติงานหรือไม่</t>
  </si>
  <si>
    <t>勤務態度</t>
    <rPh sb="0" eb="2">
      <t>キンム</t>
    </rPh>
    <rPh sb="2" eb="4">
      <t>タイド</t>
    </rPh>
    <phoneticPr fontId="23"/>
  </si>
  <si>
    <t>ทัศนคติในการทำงาน</t>
    <phoneticPr fontId="23"/>
  </si>
  <si>
    <t>規律性</t>
    <rPh sb="0" eb="2">
      <t>キリツ</t>
    </rPh>
    <rPh sb="2" eb="3">
      <t>セイ</t>
    </rPh>
    <phoneticPr fontId="22"/>
  </si>
  <si>
    <t>会社・職場のルールやマナーを守って、自らの発言や行動を適切に律したか</t>
    <rPh sb="0" eb="2">
      <t>カイシャ</t>
    </rPh>
    <rPh sb="3" eb="5">
      <t>ショクバ</t>
    </rPh>
    <rPh sb="14" eb="15">
      <t>マモ</t>
    </rPh>
    <phoneticPr fontId="22"/>
  </si>
  <si>
    <t>ความมีระเบียบวินัย</t>
  </si>
  <si>
    <t>ปฏิบัติตามกฎระเบียบของบริษัทและสถานที่ทำงานหรือการรักษามารยาท อีกทั้ง ควบคุมความประพฤติและวาจาของตนเองอย่างเหมาะสมหรือไม่</t>
  </si>
  <si>
    <t>責任感</t>
    <rPh sb="0" eb="2">
      <t>セキニン</t>
    </rPh>
    <rPh sb="2" eb="3">
      <t>カン</t>
    </rPh>
    <phoneticPr fontId="22"/>
  </si>
  <si>
    <t>自らの業務・職務を自覚し、責任回避、責任転嫁せず業務を完遂したか</t>
    <rPh sb="18" eb="20">
      <t>セキニン</t>
    </rPh>
    <rPh sb="24" eb="26">
      <t>ギョウム</t>
    </rPh>
    <rPh sb="27" eb="29">
      <t>カンスイ</t>
    </rPh>
    <phoneticPr fontId="22"/>
  </si>
  <si>
    <t>ความรับผิดชอบ</t>
  </si>
  <si>
    <t>ตระหนักในบทบาทหน้าที่และการปฏิบัติงานของตนเองให้สำเร็จลุล่วงโดยโดยไม่หลีกเลี่ยงหรือปัดความรับผิดชอบหรือไม่</t>
  </si>
  <si>
    <t>積極性</t>
    <rPh sb="0" eb="3">
      <t>セッキョクセイ</t>
    </rPh>
    <phoneticPr fontId="22"/>
  </si>
  <si>
    <t>自ら進んで意見や行動を自発的に行ったか</t>
    <rPh sb="0" eb="1">
      <t>ミズカ</t>
    </rPh>
    <rPh sb="2" eb="3">
      <t>スス</t>
    </rPh>
    <rPh sb="5" eb="7">
      <t>イケン</t>
    </rPh>
    <rPh sb="8" eb="10">
      <t>コウドウ</t>
    </rPh>
    <rPh sb="11" eb="14">
      <t>ジハツテキ</t>
    </rPh>
    <rPh sb="15" eb="16">
      <t>オコナ</t>
    </rPh>
    <phoneticPr fontId="22"/>
  </si>
  <si>
    <t>ความกระตือรือร้น</t>
  </si>
  <si>
    <t xml:space="preserve">แสดงความคิดเห็นและลงมือทำด้วยตนเองหรือไม่ </t>
  </si>
  <si>
    <t>協調性</t>
    <rPh sb="0" eb="2">
      <t>キョウチョウ</t>
    </rPh>
    <rPh sb="2" eb="3">
      <t>セイ</t>
    </rPh>
    <phoneticPr fontId="22"/>
  </si>
  <si>
    <t>前後の工程の進捗も視野に入れ、後輩、同僚、上司を支援したか</t>
    <rPh sb="0" eb="2">
      <t>ゼンゴ</t>
    </rPh>
    <rPh sb="3" eb="5">
      <t>コウテイ</t>
    </rPh>
    <rPh sb="6" eb="8">
      <t>シンチョク</t>
    </rPh>
    <rPh sb="9" eb="11">
      <t>シヤ</t>
    </rPh>
    <rPh sb="12" eb="13">
      <t>イ</t>
    </rPh>
    <rPh sb="15" eb="17">
      <t>コウハイ</t>
    </rPh>
    <rPh sb="18" eb="20">
      <t>ドウリョウ</t>
    </rPh>
    <rPh sb="21" eb="23">
      <t>ジョウシ</t>
    </rPh>
    <rPh sb="24" eb="26">
      <t>シエン</t>
    </rPh>
    <phoneticPr fontId="22"/>
  </si>
  <si>
    <t>ความช่วยเหลือ</t>
  </si>
  <si>
    <t>ให้ความช่วยเหลือรุ่นน้อง เพื่อนร่วมงาน และหัวหน้า โดยคำนึงถึงความคืบหน้าของกระบวนการก่อนหน้าและกระบวนการถัดไปหรือไม่</t>
  </si>
  <si>
    <t>合計</t>
  </si>
  <si>
    <t>B</t>
  </si>
  <si>
    <t>C</t>
  </si>
  <si>
    <t>D</t>
  </si>
  <si>
    <t>Sub total</t>
  </si>
  <si>
    <t>Rank</t>
  </si>
  <si>
    <t>総合結果
Grand Result</t>
  </si>
  <si>
    <t>※平均（目安）</t>
  </si>
  <si>
    <t>Average (guide)</t>
  </si>
  <si>
    <t>S</t>
  </si>
  <si>
    <t>4.50 - 5.00</t>
  </si>
  <si>
    <t>考課者署名</t>
    <rPh sb="0" eb="2">
      <t>コウカ</t>
    </rPh>
    <rPh sb="2" eb="3">
      <t>シャ</t>
    </rPh>
    <rPh sb="3" eb="5">
      <t>ショメイ</t>
    </rPh>
    <phoneticPr fontId="0"/>
  </si>
  <si>
    <t>Signature</t>
    <phoneticPr fontId="0"/>
  </si>
  <si>
    <t>A</t>
  </si>
  <si>
    <t>4.00 - 4.49</t>
  </si>
  <si>
    <t>(B + C + D) = E　</t>
    <phoneticPr fontId="21"/>
  </si>
  <si>
    <t>E</t>
  </si>
  <si>
    <t>3.00 - 3.99</t>
  </si>
  <si>
    <t>Grand Total</t>
  </si>
  <si>
    <t>E / Total Items Amount = F　</t>
    <phoneticPr fontId="21"/>
  </si>
  <si>
    <t>F</t>
  </si>
  <si>
    <t>2.00 - 2.99</t>
    <phoneticPr fontId="21"/>
  </si>
  <si>
    <t>総合結果</t>
  </si>
  <si>
    <t>F - A (Warning letter) = G　</t>
    <phoneticPr fontId="21"/>
  </si>
  <si>
    <t>G</t>
  </si>
  <si>
    <t>Grand Result</t>
    <phoneticPr fontId="0"/>
  </si>
  <si>
    <t>1.00 - 1.99</t>
    <phoneticPr fontId="21"/>
  </si>
  <si>
    <t>ランク (文字に〇を付けて下さい)</t>
  </si>
  <si>
    <t>S         A          B          C         D</t>
    <phoneticPr fontId="21"/>
  </si>
  <si>
    <t>Rank (Please draw 〇 around text)</t>
  </si>
  <si>
    <t>Executed Date : 1 April 2025</t>
  </si>
  <si>
    <r>
      <t xml:space="preserve">人事考課シート  </t>
    </r>
    <r>
      <rPr>
        <b/>
        <sz val="12"/>
        <rFont val="ＭＳ Ｐゴシック"/>
        <family val="2"/>
      </rPr>
      <t>แบบฟอร์มประเมินผลการปฏิบัติงานของพนักงาน</t>
    </r>
  </si>
  <si>
    <t>2/2</t>
  </si>
  <si>
    <r>
      <t xml:space="preserve">上司コメント  </t>
    </r>
    <r>
      <rPr>
        <b/>
        <sz val="12"/>
        <color theme="1"/>
        <rFont val="Arial Unicode MS"/>
        <family val="2"/>
      </rPr>
      <t>คอมเม้นท์จากหัวหน้า</t>
    </r>
  </si>
  <si>
    <t xml:space="preserve">一次考課者記載 </t>
  </si>
  <si>
    <t xml:space="preserve">良かった点 </t>
  </si>
  <si>
    <t xml:space="preserve">ผู้ประเมินลำดับที่ 1 กรอกรายละเอียด </t>
  </si>
  <si>
    <t>ข้อดี</t>
  </si>
  <si>
    <t xml:space="preserve">改善してほしい点 </t>
  </si>
  <si>
    <t>Signature</t>
  </si>
  <si>
    <t>จุดที่ต้องปรับปรุง และจุดที่หัวหน้าคาดหวังเอาไว้</t>
  </si>
  <si>
    <t>Name</t>
  </si>
  <si>
    <t>(                                      )</t>
  </si>
  <si>
    <t>Date</t>
  </si>
  <si>
    <t>/                  /</t>
  </si>
  <si>
    <t>二次考課者記載</t>
    <rPh sb="0" eb="2">
      <t>ニジ</t>
    </rPh>
    <rPh sb="2" eb="4">
      <t>コウカ</t>
    </rPh>
    <rPh sb="4" eb="5">
      <t>シャ</t>
    </rPh>
    <rPh sb="5" eb="7">
      <t>キサイ</t>
    </rPh>
    <phoneticPr fontId="0"/>
  </si>
  <si>
    <t>ผู้ประเมินลำดับที่ 2 กรอกรายละเอียด</t>
  </si>
  <si>
    <t>三次考課者記載</t>
    <rPh sb="0" eb="2">
      <t>サンジ</t>
    </rPh>
    <rPh sb="2" eb="4">
      <t>コウカ</t>
    </rPh>
    <rPh sb="4" eb="5">
      <t>シャ</t>
    </rPh>
    <rPh sb="5" eb="7">
      <t>キサイ</t>
    </rPh>
    <phoneticPr fontId="0"/>
  </si>
  <si>
    <t>ผู้ประเมินลำดับที่ 3 กรอกรายละเอียด</t>
  </si>
  <si>
    <t>Applied by Manager up</t>
  </si>
  <si>
    <t>Summary and Record</t>
  </si>
  <si>
    <t>Approved by MD</t>
    <phoneticPr fontId="0"/>
  </si>
  <si>
    <t>（いずれかにチェック　กรุณาขีดถูกหน้าข้อใดข้อหนึ่ง）</t>
    <phoneticPr fontId="0"/>
  </si>
  <si>
    <t>Promote Recommend Meeting (Only Dec.)</t>
  </si>
  <si>
    <r>
      <t xml:space="preserve">承認   </t>
    </r>
    <r>
      <rPr>
        <sz val="10"/>
        <rFont val="Arial Unicode MS"/>
        <family val="2"/>
      </rPr>
      <t>อนุมัติ</t>
    </r>
  </si>
  <si>
    <t>昇格・降格なし</t>
  </si>
  <si>
    <t>昇格（推薦）</t>
  </si>
  <si>
    <t>承認</t>
    <rPh sb="0" eb="2">
      <t>ショウニン</t>
    </rPh>
    <phoneticPr fontId="0"/>
  </si>
  <si>
    <t>อนุมัติ</t>
  </si>
  <si>
    <r>
      <t xml:space="preserve">否認   </t>
    </r>
    <r>
      <rPr>
        <sz val="10"/>
        <rFont val="Arial Unicode MS"/>
        <family val="2"/>
      </rPr>
      <t>ไม่อนุมัติ</t>
    </r>
  </si>
  <si>
    <t>ไม่มีการปรับเลื่อนตำแหน่งขึ้น・ลดตำแหน่งลง</t>
  </si>
  <si>
    <t>ปรับเลื่อนตำแหน่งขึ้น (เสนอ)</t>
  </si>
  <si>
    <t>否認</t>
    <rPh sb="0" eb="2">
      <t>ヒニン</t>
    </rPh>
    <phoneticPr fontId="0"/>
  </si>
  <si>
    <t>ไม่อนุมัติ</t>
  </si>
  <si>
    <t>降格</t>
  </si>
  <si>
    <t>理由（必須）</t>
  </si>
  <si>
    <t>解雇</t>
  </si>
  <si>
    <t>ลดตำแหน่ง</t>
  </si>
  <si>
    <t>เหตุผล (บังคับ)</t>
  </si>
  <si>
    <t>เลิกจ้าง</t>
  </si>
  <si>
    <t>/　　　　/</t>
  </si>
  <si>
    <t>上記内容に相違はありません。</t>
  </si>
  <si>
    <t>รับรองข้อความข้างต้นเป็นจริงทุกประการ</t>
  </si>
  <si>
    <t>Acknowledged by an Employee</t>
    <phoneticPr fontId="0"/>
  </si>
  <si>
    <t xml:space="preserve">Name </t>
  </si>
  <si>
    <t>/               /</t>
  </si>
  <si>
    <t>/　　　     　/</t>
  </si>
  <si>
    <t>Confirmed by GM up</t>
  </si>
  <si>
    <t>Kept by HR Staff &lt;</t>
  </si>
  <si>
    <t>Kept by HR JM &lt;</t>
  </si>
  <si>
    <t>※本紙のほかに添付が必要な書類は「ADM-SD-029」を確認すること</t>
  </si>
  <si>
    <t>กรุณาตรวจสอบ "ADM-SD-029" สำหรับเอกสารที่ต้องแนบเพิ่มเติมนอกเหนือจากเอกสารฉบับนี้</t>
  </si>
  <si>
    <t>Form No.  ADM-FM-083-05</t>
  </si>
  <si>
    <t>人事考課シート  แบบฟอร์มประเมินผลการปฏิบัติงานของพนักงาน_General Level</t>
    <phoneticPr fontId="18"/>
  </si>
  <si>
    <t>※オレンジ色はAdministaration Group. が事前に記入する欄　ตัวอักษรสีส้มช่องสำหรับแผนกAdministration Group.กรอกข้อมูลล่วงหน้า</t>
  </si>
  <si>
    <t>試験採用合格日</t>
    <rPh sb="0" eb="2">
      <t>ｼｹﾝ</t>
    </rPh>
    <rPh sb="2" eb="4">
      <t>ｻｲﾖｳ</t>
    </rPh>
    <rPh sb="4" eb="6">
      <t>ｺﾞｳｶｸ</t>
    </rPh>
    <rPh sb="6" eb="7">
      <t>ﾋﾞ</t>
    </rPh>
    <phoneticPr fontId="0" type="noConversion"/>
  </si>
  <si>
    <t>発行日</t>
    <phoneticPr fontId="18"/>
  </si>
  <si>
    <t>ข้อมูลผู้ถูกประเมินณ ปัจจุบัน</t>
    <phoneticPr fontId="18"/>
  </si>
  <si>
    <t>ครั้ง</t>
    <phoneticPr fontId="18"/>
  </si>
  <si>
    <t>考課期間中の所属部署
(異動があった場合のみ)</t>
    <phoneticPr fontId="18"/>
  </si>
  <si>
    <r>
      <rPr>
        <sz val="14"/>
        <rFont val="メイリオ"/>
        <family val="3"/>
        <charset val="128"/>
      </rPr>
      <t>□</t>
    </r>
  </si>
  <si>
    <r>
      <rPr>
        <sz val="9"/>
        <rFont val="メイリオ"/>
        <family val="3"/>
        <charset val="128"/>
      </rPr>
      <t>正社員業績考課（</t>
    </r>
    <r>
      <rPr>
        <sz val="9"/>
        <rFont val="Tahoma"/>
        <family val="2"/>
      </rPr>
      <t>12</t>
    </r>
    <r>
      <rPr>
        <sz val="9"/>
        <rFont val="メイリオ"/>
        <family val="3"/>
        <charset val="128"/>
      </rPr>
      <t>月）</t>
    </r>
  </si>
  <si>
    <t>評価項目</t>
    <rPh sb="0" eb="2">
      <t>ヒョウカ</t>
    </rPh>
    <rPh sb="2" eb="4">
      <t>コウモク</t>
    </rPh>
    <phoneticPr fontId="28"/>
  </si>
  <si>
    <t>評価項目の定義</t>
    <rPh sb="0" eb="2">
      <t>ヒョウカ</t>
    </rPh>
    <rPh sb="2" eb="4">
      <t>コウモク</t>
    </rPh>
    <rPh sb="5" eb="7">
      <t>テイギ</t>
    </rPh>
    <phoneticPr fontId="28"/>
  </si>
  <si>
    <t>考課結果</t>
    <phoneticPr fontId="18"/>
  </si>
  <si>
    <t>業績考課</t>
    <rPh sb="0" eb="2">
      <t>ギョウセキ</t>
    </rPh>
    <rPh sb="2" eb="4">
      <t>コウカ</t>
    </rPh>
    <phoneticPr fontId="28"/>
  </si>
  <si>
    <t>期待成果</t>
    <rPh sb="0" eb="2">
      <t>キタイ</t>
    </rPh>
    <rPh sb="2" eb="4">
      <t>セイカ</t>
    </rPh>
    <phoneticPr fontId="30"/>
  </si>
  <si>
    <t>仕事の質
（正確性）</t>
    <rPh sb="0" eb="2">
      <t>シゴト</t>
    </rPh>
    <rPh sb="3" eb="4">
      <t>シツ</t>
    </rPh>
    <rPh sb="6" eb="9">
      <t>セイカクセイ</t>
    </rPh>
    <phoneticPr fontId="28"/>
  </si>
  <si>
    <t>（ミスやクレーム、不良品が発生しないよう）正確に業務を遂行したか
同じミスを繰り返さなかったか</t>
  </si>
  <si>
    <t>สามารถดำเนินงานให้สำเร็จลุล่วงได้อย่างถูกต้องและไม่เกิดความผิดพลาดแบบเดิมอย่างซ้ำๆหรือไม่(ปฏิบัติงานโดยไม่ทำให้เกิดข้อผิดพลาด ไม่เกิดการเคลมและไม่เกิดงานเสีย)</t>
  </si>
  <si>
    <t>仕事の量
（処理量）</t>
    <rPh sb="0" eb="2">
      <t>シゴト</t>
    </rPh>
    <rPh sb="3" eb="4">
      <t>リョウ</t>
    </rPh>
    <rPh sb="6" eb="8">
      <t>ショリ</t>
    </rPh>
    <rPh sb="8" eb="9">
      <t>リョウ</t>
    </rPh>
    <phoneticPr fontId="28"/>
  </si>
  <si>
    <t>与えられた業務量を達成したか</t>
    <rPh sb="0" eb="1">
      <t>アタ</t>
    </rPh>
    <rPh sb="5" eb="7">
      <t>ギョウム</t>
    </rPh>
    <rPh sb="7" eb="8">
      <t>リョウ</t>
    </rPh>
    <rPh sb="9" eb="11">
      <t>タッセイ</t>
    </rPh>
    <phoneticPr fontId="36"/>
  </si>
  <si>
    <t>ปริมาณงาน
(ปริมาณที่จัดการ)</t>
    <phoneticPr fontId="30"/>
  </si>
  <si>
    <t>プロセス考課</t>
    <rPh sb="4" eb="6">
      <t>コウカ</t>
    </rPh>
    <phoneticPr fontId="28"/>
  </si>
  <si>
    <t>期待行動</t>
    <rPh sb="0" eb="2">
      <t>キタイ</t>
    </rPh>
    <rPh sb="2" eb="4">
      <t>コウドウ</t>
    </rPh>
    <phoneticPr fontId="30"/>
  </si>
  <si>
    <t>時間管理
（計画性）</t>
    <rPh sb="0" eb="2">
      <t>ジカン</t>
    </rPh>
    <rPh sb="2" eb="4">
      <t>カンリ</t>
    </rPh>
    <rPh sb="6" eb="9">
      <t>ケイカクセイ</t>
    </rPh>
    <phoneticPr fontId="28"/>
  </si>
  <si>
    <t>時刻・時間・期限に遅れることなく業務を実行したか
仕事の手順、段取りに問題がなかったか
計画的に業務を遂行したか</t>
  </si>
  <si>
    <t>ปฏิบัติงานโดยไม่ล่าช้าและอยู่ภายในวันครบกำหนด ภายในเวลาและภายในตารางเวลาที่กำหนดหรือไม่
ขั้นตอนการปฏิบัติงานและขั้นตอนการเตรียมงานไม่มีปัญหาหรือไม่และสามารถดำเนินงานตามแผนให้สำเร็จลุล่วงได้หรือไม่</t>
  </si>
  <si>
    <t>改善提案</t>
    <rPh sb="0" eb="2">
      <t>カイゼン</t>
    </rPh>
    <rPh sb="2" eb="4">
      <t>テイアン</t>
    </rPh>
    <phoneticPr fontId="28"/>
  </si>
  <si>
    <t>より良い業務・職場環境となるような改善提案を行ったか</t>
  </si>
  <si>
    <t>担当の職務について、具体的な仕事内容や意図、課題を正確かつ迅速に理解したか
状況を正確に把握したか</t>
  </si>
  <si>
    <t>มีความเข้าใจรายละเอียดงาน เข้าใจถึงเจตนาของการทำงานและเข้าใจประเด็นปัญหาในหน้าที่ที่ได้รับมอบหมายอย่างถูกต้องและรวดเร็วหรือไม่</t>
    <phoneticPr fontId="18"/>
  </si>
  <si>
    <t>対話力</t>
    <rPh sb="0" eb="2">
      <t>タイワ</t>
    </rPh>
    <rPh sb="2" eb="3">
      <t>リョク</t>
    </rPh>
    <phoneticPr fontId="28"/>
  </si>
  <si>
    <t>適切な手段・タイミングで正確に報告・連絡・相談をしたか
他部署・社外関係者とも適切にコミュニケーションをとれたか</t>
    <rPh sb="12" eb="14">
      <t>セイカク</t>
    </rPh>
    <rPh sb="28" eb="31">
      <t>タブショ</t>
    </rPh>
    <rPh sb="32" eb="34">
      <t>シャガイ</t>
    </rPh>
    <rPh sb="34" eb="37">
      <t>カンケイシャ</t>
    </rPh>
    <rPh sb="39" eb="41">
      <t>テキセツ</t>
    </rPh>
    <phoneticPr fontId="36"/>
  </si>
  <si>
    <t>ทำการรายงาน แจ้ง ปรึกษาอย่างถูกต้องด้วยวิธีการและช่วงเวลาที่เหมาะสมหรือไม่และสามารถติดต่อสื่อสารกับฝ่ายอื่นและผู้เกี่ยวข้องภายนอกบริษัทได้อย่างเหมาะสมหรือไม่</t>
  </si>
  <si>
    <t>６S管理</t>
  </si>
  <si>
    <t>６S（整理・整頓・清掃・清潔・習慣・躾）ができたか</t>
    <rPh sb="3" eb="5">
      <t>セイリ</t>
    </rPh>
    <rPh sb="6" eb="8">
      <t>セイトン</t>
    </rPh>
    <rPh sb="9" eb="11">
      <t>セイソウ</t>
    </rPh>
    <rPh sb="12" eb="14">
      <t>セイケツ</t>
    </rPh>
    <rPh sb="15" eb="17">
      <t>シュウカン</t>
    </rPh>
    <rPh sb="18" eb="19">
      <t>シツケ</t>
    </rPh>
    <phoneticPr fontId="36"/>
  </si>
  <si>
    <t>知識</t>
    <rPh sb="0" eb="2">
      <t>チシキ</t>
    </rPh>
    <phoneticPr fontId="30"/>
  </si>
  <si>
    <t>知識・技能</t>
    <rPh sb="0" eb="2">
      <t>チシキ</t>
    </rPh>
    <rPh sb="3" eb="5">
      <t>ギノウ</t>
    </rPh>
    <phoneticPr fontId="28"/>
  </si>
  <si>
    <t>職種や担当業務に必要な知識や技能を習得し、業務に活かしたか</t>
    <rPh sb="0" eb="2">
      <t>ショクシュ</t>
    </rPh>
    <rPh sb="3" eb="5">
      <t>タントウ</t>
    </rPh>
    <rPh sb="5" eb="7">
      <t>ギョウム</t>
    </rPh>
    <rPh sb="8" eb="10">
      <t>ヒツヨウ</t>
    </rPh>
    <rPh sb="11" eb="13">
      <t>チシキ</t>
    </rPh>
    <rPh sb="14" eb="16">
      <t>ギノウ</t>
    </rPh>
    <rPh sb="17" eb="19">
      <t>シュウトク</t>
    </rPh>
    <rPh sb="21" eb="23">
      <t>ギョウム</t>
    </rPh>
    <rPh sb="24" eb="25">
      <t>イ</t>
    </rPh>
    <phoneticPr fontId="36"/>
  </si>
  <si>
    <t>勤務態度</t>
    <rPh sb="0" eb="2">
      <t>キンム</t>
    </rPh>
    <rPh sb="2" eb="4">
      <t>タイド</t>
    </rPh>
    <phoneticPr fontId="30"/>
  </si>
  <si>
    <t>ทัศนคติในการทำงาน</t>
    <phoneticPr fontId="30"/>
  </si>
  <si>
    <t>規律性</t>
    <rPh sb="0" eb="2">
      <t>キリツ</t>
    </rPh>
    <rPh sb="2" eb="3">
      <t>セイ</t>
    </rPh>
    <phoneticPr fontId="28"/>
  </si>
  <si>
    <t>会社・職場のルール・マナーを守って、自らの発言や行動を適切に律したか</t>
    <rPh sb="0" eb="2">
      <t>カイシャ</t>
    </rPh>
    <rPh sb="3" eb="5">
      <t>ショクバ</t>
    </rPh>
    <rPh sb="14" eb="15">
      <t>マモ</t>
    </rPh>
    <phoneticPr fontId="36"/>
  </si>
  <si>
    <t>責任感</t>
    <rPh sb="0" eb="2">
      <t>セキニン</t>
    </rPh>
    <rPh sb="2" eb="3">
      <t>カン</t>
    </rPh>
    <phoneticPr fontId="28"/>
  </si>
  <si>
    <t>自らの業務・職務を自覚し、責任回避、責任転嫁せず業務を完遂したか</t>
    <rPh sb="18" eb="20">
      <t>セキニン</t>
    </rPh>
    <rPh sb="24" eb="26">
      <t>ギョウム</t>
    </rPh>
    <rPh sb="27" eb="29">
      <t>カンスイ</t>
    </rPh>
    <phoneticPr fontId="36"/>
  </si>
  <si>
    <t>ตระหนักในบทบาทหน้าที่และการปฏิบัติงานของตนเองให้สำเร็จลุล่วงโดยไม่หลีกเลี่ยงหรือปัดความรับผิดชอบหรือไม่</t>
  </si>
  <si>
    <t>積極性</t>
    <rPh sb="0" eb="3">
      <t>セッキョクセイ</t>
    </rPh>
    <phoneticPr fontId="28"/>
  </si>
  <si>
    <t>新たな課題や困難な課題に自発的に挑戦したか</t>
  </si>
  <si>
    <t>มีความท้าทายในการแก้ไขปัญหาใหม่หรือปัญหาที่ยากลำบากด้วยตนเองหรือไม่</t>
  </si>
  <si>
    <t>協調性</t>
    <rPh sb="0" eb="2">
      <t>キョウチョウ</t>
    </rPh>
    <rPh sb="2" eb="3">
      <t>セイ</t>
    </rPh>
    <phoneticPr fontId="28"/>
  </si>
  <si>
    <t>積極的にコミュニケーションをとり、他と協力して業務を進めることができたか</t>
  </si>
  <si>
    <t>สามารถสื่อสารได้อย่างกระตือรือร้นและทำงานร่วมกับผู้อื่นได้หรือไม่</t>
  </si>
  <si>
    <t>(B + C + D) = E　</t>
    <phoneticPr fontId="18"/>
  </si>
  <si>
    <t>E / Total Items Amount = F　</t>
    <phoneticPr fontId="18"/>
  </si>
  <si>
    <t>2.00 - 2.99</t>
    <phoneticPr fontId="18"/>
  </si>
  <si>
    <t>F - A (Warning letter) = G　</t>
    <phoneticPr fontId="18"/>
  </si>
  <si>
    <t>1.00 - 1.99</t>
    <phoneticPr fontId="18"/>
  </si>
  <si>
    <t>S         A          B          C         D</t>
    <phoneticPr fontId="18"/>
  </si>
  <si>
    <t>/                        /</t>
  </si>
  <si>
    <t>/              /</t>
  </si>
  <si>
    <t>Confirmed by GM up</t>
    <phoneticPr fontId="2"/>
  </si>
  <si>
    <t>Form No.  ADM-FM-084-06</t>
  </si>
  <si>
    <t>人事考課シート  แบบฟอร์มประเมินผลการปฏิบัติงานของพนักงาน_Supervise Level</t>
    <phoneticPr fontId="39"/>
  </si>
  <si>
    <t>1/3</t>
    <phoneticPr fontId="39"/>
  </si>
  <si>
    <t>発行日</t>
    <phoneticPr fontId="39"/>
  </si>
  <si>
    <t>現在の被考課者情報</t>
    <phoneticPr fontId="39"/>
  </si>
  <si>
    <t>ข้อมูลผู้ถูกประเมินณ ปัจจุบัน</t>
    <phoneticPr fontId="39"/>
  </si>
  <si>
    <t>ครั้ง</t>
    <phoneticPr fontId="39"/>
  </si>
  <si>
    <t>考課期間中の所属部署
(異動があった場合のみ)</t>
    <phoneticPr fontId="39"/>
  </si>
  <si>
    <t>評価項目</t>
    <rPh sb="0" eb="2">
      <t>ヒョウカ</t>
    </rPh>
    <rPh sb="2" eb="4">
      <t>コウモク</t>
    </rPh>
    <phoneticPr fontId="51"/>
  </si>
  <si>
    <t>評価項目の定義</t>
    <rPh sb="0" eb="2">
      <t>ヒョウカ</t>
    </rPh>
    <rPh sb="2" eb="4">
      <t>コウモク</t>
    </rPh>
    <rPh sb="5" eb="7">
      <t>テイギ</t>
    </rPh>
    <phoneticPr fontId="51"/>
  </si>
  <si>
    <t>考課結果</t>
    <phoneticPr fontId="39"/>
  </si>
  <si>
    <t>業績考課</t>
    <rPh sb="0" eb="2">
      <t>ギョウセキ</t>
    </rPh>
    <rPh sb="2" eb="4">
      <t>コウカ</t>
    </rPh>
    <phoneticPr fontId="51"/>
  </si>
  <si>
    <t>期待成果</t>
    <rPh sb="0" eb="2">
      <t>キタイ</t>
    </rPh>
    <rPh sb="2" eb="4">
      <t>セイカ</t>
    </rPh>
    <phoneticPr fontId="53"/>
  </si>
  <si>
    <t>仕事の成果</t>
  </si>
  <si>
    <t>品質・コスト・納期・安全（QCDS)のバランスよく、担当チームの業務負荷・課題の優劣を都度考慮して、効率的・計画的に業務を実行できたか</t>
  </si>
  <si>
    <t>ผลงานของการทำงาน</t>
  </si>
  <si>
    <t>สามารถดำเนินงานได้อย่างมีประสิทธิภาพและเป็นแบบแผนโดยคำนึงถึงภาระงานของทีมผู้รับผิดชอบ ซึ่งมีการจัดลำดับความสำคัญของประเด็นปัญหาทุกครั้งและมีความสมดุลทั้งด้านคุณภาพ ด้านต้นทุน ด้านการจัดส่งและด้านความปลอดภัย (QCDS) อยู่หรือไม่</t>
  </si>
  <si>
    <t>問題解決</t>
  </si>
  <si>
    <t>業務遂行における問題を発見し、自ら積極的に問題解決に取り組んだか</t>
  </si>
  <si>
    <t>การแก้ไขปัญหา</t>
  </si>
  <si>
    <t>ค้นพบปัญหาในการดำเนินงานจนทำให้งานสำเร็จลุล่วง และพยายามแก้ปัญหาอย่างกระตือรือร้นด้วยตนเองหรือไม่</t>
    <phoneticPr fontId="39"/>
  </si>
  <si>
    <t>プロセス考課</t>
  </si>
  <si>
    <t>期待行動</t>
  </si>
  <si>
    <t>業務改善</t>
  </si>
  <si>
    <t>部下や下位職位者からの改善提案を吸い上げ、上司への改善提案ならびに担当チームの改善ができたか</t>
  </si>
  <si>
    <t>การปรับปรุงพัฒนาการทำงาน</t>
  </si>
  <si>
    <t>สามารถคัดกรองไอเดียเพื่อการปรับปรุงจากผู้ใต้บังคับบัญชาหรือผู้ที่มีตำแหน่งต่ำกว่าที่ได้นำเสนอต่อผู้บังคับบัญชา พร้อมทั้ง สามารถปรับปรุงทีมผู้รับผิดชอบได้หรือไม่</t>
  </si>
  <si>
    <t>人材育成</t>
  </si>
  <si>
    <t>意図的・計画的に人材（部下あるいは下位職位者）の監督・育成をしたか</t>
  </si>
  <si>
    <t>การฝึกอบรมบุคลากร</t>
  </si>
  <si>
    <t>มีการดูแลและฝึกอบรมทรัพยากรบุคคล (ผู้ใต้บังคับบัญชาหรือผู้ที่มีตำแหน่งต่ำกว่า) อย่างตั้งใจและเป็นแบบแผนหรือไม่</t>
  </si>
  <si>
    <t>原価管理</t>
  </si>
  <si>
    <t>予定原価（概算）を算出し、実行予算内に収め、チーム全体で原価低減・節約に取り組んだか</t>
    <phoneticPr fontId="39"/>
  </si>
  <si>
    <t>การควบคุมราคาต้นทุน</t>
  </si>
  <si>
    <t>คำนวณต้นทุนที่วางแผนไว้ (โดยประมาณ) ให้อยู่ในงบประมาณการดำเนินงาน อีกทั้ง มีการบริหารจัดการลดต้นทุนและมีความประหยัดมัธยัสถ์ทั้งทีมหรือไม่</t>
  </si>
  <si>
    <t>理解力・判断力</t>
  </si>
  <si>
    <t>情報を取捨選択しながら課題や状況を的確・タイムリーに把握したか
事実に基づいて論理的に考察、分析したか
変化への適切な判断や対応ができたか</t>
  </si>
  <si>
    <t>ทักษะความสามารถด้านความเข้าใจและการตัดสินใจ</t>
  </si>
  <si>
    <t>สามารถแยกแยะข้อมูลควบคู่ไปกับการทำความเข้าใจประเด็นที่เป็นปัญหาและสถานการณ์ได้อย่างถูกต้องและทันท่วงทีหรือไม่
สามารถคิด วิเคราะห์อย่างเป็นเหตุเป็นผลตามข้อเท็จจริงได้หรือไม่
สามารถตัดสินใจและรองรับต่อการเปลี่ยนแปลงได้อย่างเหมาะสมหรือไม่</t>
  </si>
  <si>
    <t>対話力</t>
  </si>
  <si>
    <t>チーム内外に対する報告、打ち合わせをタイムリーにおこなったか
立場や考え方の異なる相手の話も傾聴し、冷静かつ論理的に自分の考えを伝え、相互理解を深めるような行動ができたか</t>
  </si>
  <si>
    <t xml:space="preserve">สามารถรายงานและจัดการประชุมทั้งภายในและภายนอกทีมได้ทันเวลาหรือไม่
สามารถรับฟังอีกฝ่ายที่มีสถานภาพและแนวความคิดที่แตกต่างกันและสื่อสารความคิดของตนเองอย่างสุขุมรอบคอบและมีเหตุมีผลและสามารถปฏิบัติในลักษณะที่เสริมสร้างความเข้าใจซึ่งกันและกันอย่างลึกซึ้งได้หรือไม่
</t>
  </si>
  <si>
    <t>企画立案力</t>
  </si>
  <si>
    <t>問題点を把握し、その解決のための具体的な改善・改革方策を自ら立案し、実現できるよう段取りを組んだか
他者に解決案の策定を任せっきりにせず、代替案含めて自ら考え、提示できたか</t>
  </si>
  <si>
    <t>ทักษะความสามารถในการวางแผน</t>
  </si>
  <si>
    <t>สามารถเข้าใจถึงจุดที่ปัญหาและสามารถวางแผนในเชิงมาตรการปรับปรุงแก้ไขหรือในเชิงการปฏิรูปด้วยตนเองและมีการจัดการเพื่อที่จะสามารถทำได้จริงหรือไม่
สามารถคิดและนำเสนอแนวคิดของตนเอง รวมถึงแผนสำรองโดยไม่ปล่อยให้ผู้อื่นเป็นผู้กำหนดวิธีการแก้ปัญหาหรือไม่</t>
  </si>
  <si>
    <t>統率力・決断力</t>
  </si>
  <si>
    <t>チームのメンバーそれぞれの強み・弱みを掌握し、メンバーの適正やポテンシャルを考慮して役割を与え意識的に気配りや共感を行ったか
ピンチの時には自ら先頭に立ち、冷静かつ合理的な判断を迅速に導きだしたか
明確なビジョンを持ち、チーム力を最大限発揮できる行動をとったか</t>
  </si>
  <si>
    <t>ทักษะด้านความเป็นผู้นำและการตัดสินอย่างเด็ดขาด</t>
  </si>
  <si>
    <t>เข้าใจจุดแข็งและจุดอ่อนของแต่ละคนในทีมและมอบหมายหน้าที่อย่างเหมาะสมโดยพิจารณาตามความถนัดและศักยภาพของสมาชิกในทีม รวมถึง มีการแสดงความเอาใจใส่และการมีความรู้สึกร่วมต่อสมาชิกในทีมหรือไม่
สามารถเป็นผู้นำในช่วงเวลาวิกฤตหรือสถานการณ์คับขันและตัดสินใจอย่างสุขุมรอบคอบและมีเหตุมีผลได้อย่างรวดเร็วหรือไม่
มีวิสัยทัศน์ที่ชัดเจนและมีการดำเนินการเพื่อเพิ่มความแข็งแกร่งให้กับทีมหรือไม่</t>
  </si>
  <si>
    <t>安全と６S管理（６S＝整理・整頓・清掃・清潔・習慣・躾）</t>
  </si>
  <si>
    <t>会社の安全衛生管理体制や労働災害防止策等に関する初歩的な事項を正しく理解し、チーム全体で安全管理や６Sに取り組んだか</t>
  </si>
  <si>
    <t xml:space="preserve">การจัดการด้านความปลอดภัยและ6ส.(6ส. ประกอบด้วยสะสาง สะดวก สะอาด สุขลักษณะ สร้างนิสัย สร้างวัฒนธรรมองค์กร) </t>
  </si>
  <si>
    <t>เข้าใจเรื่องพื้นฐานที่เกี่ยวข้องกับระบบการจัดการด้านความปลอดภัยและอาชีวอนามัยของบริษัทและมาตรการป้องกันอุบัติเหตุในการทำงานอย่างถูกต้องและมีการทำงานเป็นทีมในการจัดการความปลอดภัยและ 6ส. หรือไม่</t>
    <phoneticPr fontId="39"/>
  </si>
  <si>
    <t>2/3</t>
    <phoneticPr fontId="39"/>
  </si>
  <si>
    <t>プロセス考課</t>
    <phoneticPr fontId="39"/>
  </si>
  <si>
    <t>知識</t>
  </si>
  <si>
    <t>知識・技能・ノウハウ</t>
  </si>
  <si>
    <t>職種や担当業務に必要な知識や技能を習得し、業務に活かしたか
知識・技能・ノウハウを共有し、現場力やチーム力を向上させたか</t>
  </si>
  <si>
    <t>ความรู้ ทักษะและ Know-how</t>
  </si>
  <si>
    <t xml:space="preserve">ศึกษาหาความรู้และทักษะความชำนาญที่จำเป็นต่อประเภทงานหรืองานที่รับผิดชอบและนำไปปรับใช้ในการปฏิบัติงานหรือไม่
มีการแชร์ความรู้ ทักษะที่จำเป็น Know-how และนำมาปรับปรุงความสามารถหน้างานและความสามารถในทีมหรือไม่
</t>
  </si>
  <si>
    <t>勤務態度</t>
  </si>
  <si>
    <t>ทัศนคติในการทำงาน</t>
    <phoneticPr fontId="39"/>
  </si>
  <si>
    <t>規律性</t>
  </si>
  <si>
    <t>社会、職場のルール、マナーを守って行動し、部下や下位職位者にも守らせるよう指導・監督したか
会社の経営理念や社是・社訓等の内容を理解し、実践したか
公私の別をわきまえ、職場の秩序維持をしたか</t>
  </si>
  <si>
    <t xml:space="preserve">ปฏิบัติตามกฎของบริษัท สถานที่ทำงานหรือการรักษามารยาทและมีการชี้แนะ ควบคุมดูแลเพื่อให้ผู้ใต้บังคับบัญชาหรือผู้ที่มีตำแหน่งต่ำกว่าปฏิบัติตามได้หรือไม่
มีความเข้าใจด้านแนวคิดการบริหาร ปณิธาน หรือคำขวัญของบริษัทและสามารถปฏิบัติจริงได้หรือไม่
สามารถแยกแยะเรื่องงานกับเรื่องส่วนตัวออกจากกัน
พึงรักษากฎในสถานที่ปฏิบัติงานได้หรือไม่
</t>
  </si>
  <si>
    <t>責任感</t>
  </si>
  <si>
    <t>自らの業務・職務を自覚し、問題が発生しても責任回避、責任転嫁せず業務を完遂したか
部下の業務の進捗管理を怠ることはなかったか
チームの最終的な業務責任をとっていたか</t>
  </si>
  <si>
    <t>ตระหนักในบทบาทหน้าที่และการปฏิบัติงานของตนเองให้สำเร็จลุล่วงโดยไม่หลีกเลี่ยงหรือปัดความรับผิดชอบหรือไม่
มีการจัดการความคืบหน้าการทำงานของผู้ใต้บังคับบัญชาหรือไม่
มีความรับผิดชอบต่อการทำงานจนถึงขั้นตอนสุดท้ายในทีมหรือไม่</t>
  </si>
  <si>
    <t>積極性</t>
  </si>
  <si>
    <t>新たな課題、困難な課題、人がやりたがらないこともチームを巻き込んで挑戦していたか
過去や前例にとらわれず、環境の変化に応じて自身の考え方や取り組み方を常に新しく変革していたか
社内行事に積極的に参画していたか</t>
  </si>
  <si>
    <t>มีการนำทีมเข้าไปมีส่วนร่วมหรือมีความท้าทายในการแก้ไขปัญหาใหม่หรือปัญหาที่ยากลำบากหรือสิ่งที่ผู้อื่นไม่ต้องการทำหรือไม่
มีการปฏิรูปแนวคิดหรือวิธีการจัดการในรูปแบบของตนเองใหม่ๆอยู่เสมอตามการเปลี่ยนแปลงของสภาพแวดล้อม โดยไม่ยึดติดกับอดีตหรือตัวอย่างก่อนหน้านี้หรือไม่
มีส่วนร่วมอย่างกระตือรือร้นในการวางแผนกิจกรรมภายในบริษัทหรือไม่</t>
  </si>
  <si>
    <t>協調性</t>
  </si>
  <si>
    <t>（前項12と13を前提条件としたうえで）立場・考え・利害の異なる相手とも良好な関係を維持しながら建設的な意見を出し合い、問題解決・目標達成に向かって取り組んだか
突発的な問題・緊急問題が発生した時など、適宜、周囲の協力を求めたか</t>
  </si>
  <si>
    <t>ความร่วมมือ</t>
  </si>
  <si>
    <t>(จากเงื่อนไขข้อ 12 และข้อ 13 ก่อนหน้านี้)
ถึงแม้ว่าอีกฝ่ายจะมีตำแหน่ง ความคิด ข้อดีข้อเสียแตกต่างกัน แต่ก็ยังคงรักษาความสัมพันธ์ที่ดีเอาไว้และแลกเปลี่ยนความคิดเห็นอย่างสร้างสรรค์ได้และเป็นการจัดการแก้ไขปัญหาที่ทำให้บรรลุเป้าหมายได้หรือไม่
มีการขอความร่วมมือจากคนรอบข้างเมื่อเกิดปัญหาขึ้นอย่างกระทันหันหรือเร่งด่วนตามความเหมาะสมหรือไม่</t>
  </si>
  <si>
    <t>企業意識</t>
  </si>
  <si>
    <t>企業理念（東京濾器憲章・社是・濾器イズム）、会社を取り巻く環境等を十分に理解し、会社発展に取り組んでいたか</t>
  </si>
  <si>
    <t>ความตระหนักถึงองค์กร</t>
  </si>
  <si>
    <t>เข้าใจสภาพแวดล้อมที่มีปรัชญาองค์กร (กฎบัตรโตเกียวโรคิ ปณิธานบริษัท  Rokism)  บริษัทได้เป็นอย่างดีและมีการจัดการเพื่อพัฒนาบริษัทหรือไม่</t>
  </si>
  <si>
    <t>(B + C + D) = E　</t>
    <phoneticPr fontId="39"/>
  </si>
  <si>
    <t>E / Total Items Amount = F　</t>
    <phoneticPr fontId="39"/>
  </si>
  <si>
    <t>2.00 - 2.99</t>
    <phoneticPr fontId="39"/>
  </si>
  <si>
    <t>F - A (Warning letter) = G　</t>
    <phoneticPr fontId="39"/>
  </si>
  <si>
    <t>1.00 - 1.99</t>
    <phoneticPr fontId="39"/>
  </si>
  <si>
    <t>S         A          B          C         D</t>
    <phoneticPr fontId="39"/>
  </si>
  <si>
    <t>3/3</t>
    <phoneticPr fontId="39"/>
  </si>
  <si>
    <r>
      <t>（いずれかにチェック　</t>
    </r>
    <r>
      <rPr>
        <sz val="11"/>
        <rFont val="Arial Unicode MS"/>
        <family val="2"/>
      </rPr>
      <t>กรุณาขีดถูกหน้าข้อใดข้อหนึ่ง</t>
    </r>
    <r>
      <rPr>
        <sz val="11"/>
        <rFont val="メイリオ"/>
        <family val="3"/>
        <charset val="128"/>
      </rPr>
      <t>）</t>
    </r>
  </si>
  <si>
    <t>/                /</t>
  </si>
  <si>
    <t>/             /</t>
  </si>
  <si>
    <t>Form No.  ADM-FM-087-05</t>
  </si>
  <si>
    <r>
      <rPr>
        <b/>
        <sz val="12"/>
        <rFont val="メイリオ"/>
        <family val="3"/>
        <charset val="128"/>
      </rPr>
      <t>人事考課シート</t>
    </r>
    <r>
      <rPr>
        <b/>
        <sz val="12"/>
        <rFont val="Tahoma"/>
        <family val="2"/>
      </rPr>
      <t xml:space="preserve">  แบบฟอร์มประเมินผลการปฏิบัติงานของพนักงาน_Interpreter</t>
    </r>
  </si>
  <si>
    <t>1/3</t>
  </si>
  <si>
    <r>
      <rPr>
        <b/>
        <sz val="9"/>
        <color theme="5"/>
        <rFont val="メイリオ"/>
        <family val="3"/>
        <charset val="128"/>
      </rPr>
      <t>※オレンジ色は</t>
    </r>
    <r>
      <rPr>
        <b/>
        <sz val="9"/>
        <color theme="5"/>
        <rFont val="Tahoma"/>
        <family val="2"/>
      </rPr>
      <t xml:space="preserve">Administaration Group. </t>
    </r>
    <r>
      <rPr>
        <b/>
        <sz val="9"/>
        <color theme="5"/>
        <rFont val="メイリオ"/>
        <family val="3"/>
        <charset val="128"/>
      </rPr>
      <t>が事前に記入する欄　</t>
    </r>
    <r>
      <rPr>
        <b/>
        <sz val="9"/>
        <color theme="5"/>
        <rFont val="Tahoma"/>
        <family val="2"/>
      </rPr>
      <t>ตัวอักษรสีส้มช่องสำหรับแผนกAdministration Group.กรอกข้อมูลล่วงหน้า</t>
    </r>
  </si>
  <si>
    <r>
      <rPr>
        <sz val="9"/>
        <rFont val="メイリオ"/>
        <family val="3"/>
        <charset val="128"/>
      </rPr>
      <t>考課対象期間</t>
    </r>
  </si>
  <si>
    <r>
      <rPr>
        <sz val="9"/>
        <rFont val="メイリオ"/>
        <family val="3"/>
        <charset val="128"/>
      </rPr>
      <t>～</t>
    </r>
  </si>
  <si>
    <r>
      <rPr>
        <sz val="9"/>
        <rFont val="メイリオ"/>
        <family val="3"/>
        <charset val="128"/>
      </rPr>
      <t>入社日</t>
    </r>
  </si>
  <si>
    <r>
      <rPr>
        <sz val="9"/>
        <rFont val="メイリオ"/>
        <family val="3"/>
        <charset val="128"/>
      </rPr>
      <t>試験採用合格日</t>
    </r>
  </si>
  <si>
    <r>
      <rPr>
        <sz val="9"/>
        <rFont val="メイリオ"/>
        <family val="3"/>
        <charset val="128"/>
      </rPr>
      <t>発行日</t>
    </r>
  </si>
  <si>
    <r>
      <rPr>
        <sz val="9"/>
        <rFont val="メイリオ"/>
        <family val="3"/>
        <charset val="128"/>
      </rPr>
      <t>被考課者情報</t>
    </r>
  </si>
  <si>
    <r>
      <rPr>
        <sz val="9"/>
        <rFont val="メイリオ"/>
        <family val="3"/>
        <charset val="128"/>
      </rPr>
      <t>部署</t>
    </r>
  </si>
  <si>
    <r>
      <rPr>
        <sz val="9"/>
        <rFont val="メイリオ"/>
        <family val="3"/>
        <charset val="128"/>
      </rPr>
      <t>社員番号</t>
    </r>
  </si>
  <si>
    <r>
      <rPr>
        <sz val="9"/>
        <rFont val="メイリオ"/>
        <family val="3"/>
        <charset val="128"/>
      </rPr>
      <t>警告書発行数</t>
    </r>
  </si>
  <si>
    <t>ข้อมูลผู้ถูกประเมิน</t>
  </si>
  <si>
    <t>Certificate of foreign language Level</t>
    <phoneticPr fontId="35"/>
  </si>
  <si>
    <r>
      <rPr>
        <sz val="9"/>
        <rFont val="メイリオ"/>
        <family val="3"/>
        <charset val="128"/>
      </rPr>
      <t>件</t>
    </r>
  </si>
  <si>
    <r>
      <rPr>
        <sz val="9"/>
        <rFont val="メイリオ"/>
        <family val="3"/>
        <charset val="128"/>
      </rPr>
      <t>点数</t>
    </r>
  </si>
  <si>
    <t>Japanese</t>
    <phoneticPr fontId="35"/>
  </si>
  <si>
    <t>N1</t>
  </si>
  <si>
    <t>English</t>
    <phoneticPr fontId="35"/>
  </si>
  <si>
    <t>Other</t>
    <phoneticPr fontId="35"/>
  </si>
  <si>
    <t>ครั้ง</t>
  </si>
  <si>
    <r>
      <rPr>
        <sz val="9"/>
        <rFont val="メイリオ"/>
        <family val="3"/>
        <charset val="128"/>
      </rPr>
      <t>氏名</t>
    </r>
  </si>
  <si>
    <t>(ไทย)</t>
    <phoneticPr fontId="0"/>
  </si>
  <si>
    <r>
      <t>Deducted Score</t>
    </r>
    <r>
      <rPr>
        <sz val="9"/>
        <rFont val="メイリオ"/>
        <family val="3"/>
        <charset val="128"/>
      </rPr>
      <t>　</t>
    </r>
    <r>
      <rPr>
        <b/>
        <sz val="9"/>
        <rFont val="Tahoma"/>
        <family val="2"/>
      </rPr>
      <t>A</t>
    </r>
    <r>
      <rPr>
        <b/>
        <sz val="9"/>
        <rFont val="メイリオ"/>
        <family val="3"/>
        <charset val="128"/>
      </rPr>
      <t>　</t>
    </r>
  </si>
  <si>
    <r>
      <rPr>
        <sz val="9"/>
        <rFont val="メイリオ"/>
        <family val="3"/>
        <charset val="128"/>
      </rPr>
      <t xml:space="preserve">考課期間中の所属部署
</t>
    </r>
    <r>
      <rPr>
        <sz val="9"/>
        <rFont val="Tahoma"/>
        <family val="2"/>
      </rPr>
      <t>(</t>
    </r>
    <r>
      <rPr>
        <sz val="9"/>
        <rFont val="メイリオ"/>
        <family val="3"/>
        <charset val="128"/>
      </rPr>
      <t>異動があった場合のみ</t>
    </r>
    <r>
      <rPr>
        <sz val="9"/>
        <rFont val="Tahoma"/>
        <family val="2"/>
      </rPr>
      <t>)</t>
    </r>
  </si>
  <si>
    <r>
      <rPr>
        <sz val="9"/>
        <rFont val="メイリオ"/>
        <family val="3"/>
        <charset val="128"/>
      </rPr>
      <t>考課種類</t>
    </r>
  </si>
  <si>
    <r>
      <rPr>
        <sz val="9"/>
        <rFont val="メイリオ"/>
        <family val="3"/>
        <charset val="128"/>
      </rPr>
      <t>正社員業績考課（</t>
    </r>
    <r>
      <rPr>
        <sz val="9"/>
        <rFont val="Tahoma"/>
        <family val="2"/>
      </rPr>
      <t>6</t>
    </r>
    <r>
      <rPr>
        <sz val="9"/>
        <rFont val="メイリオ"/>
        <family val="3"/>
        <charset val="128"/>
      </rPr>
      <t>月）</t>
    </r>
  </si>
  <si>
    <r>
      <rPr>
        <sz val="9"/>
        <rFont val="メイリオ"/>
        <family val="3"/>
        <charset val="128"/>
      </rPr>
      <t>（いずれかにチェック）</t>
    </r>
  </si>
  <si>
    <r>
      <rPr>
        <sz val="11"/>
        <rFont val="メイリオ"/>
        <family val="3"/>
        <charset val="128"/>
      </rPr>
      <t>評価項目</t>
    </r>
  </si>
  <si>
    <r>
      <rPr>
        <sz val="11"/>
        <rFont val="メイリオ"/>
        <family val="3"/>
        <charset val="128"/>
      </rPr>
      <t>評価項目の定義</t>
    </r>
  </si>
  <si>
    <r>
      <rPr>
        <sz val="9"/>
        <rFont val="メイリオ"/>
        <family val="3"/>
        <charset val="128"/>
      </rPr>
      <t>自己評価</t>
    </r>
  </si>
  <si>
    <r>
      <rPr>
        <sz val="9"/>
        <rFont val="メイリオ"/>
        <family val="3"/>
        <charset val="128"/>
      </rPr>
      <t>考課結果</t>
    </r>
  </si>
  <si>
    <r>
      <rPr>
        <sz val="9"/>
        <rFont val="メイリオ"/>
        <family val="3"/>
        <charset val="128"/>
      </rPr>
      <t>一次考課</t>
    </r>
  </si>
  <si>
    <r>
      <rPr>
        <sz val="9"/>
        <rFont val="メイリオ"/>
        <family val="3"/>
        <charset val="128"/>
      </rPr>
      <t>二次考課</t>
    </r>
  </si>
  <si>
    <t>หัวข้อการประเมิน</t>
    <phoneticPr fontId="42"/>
  </si>
  <si>
    <t>คำอธิบายหัวข้อการประเมิน</t>
  </si>
  <si>
    <r>
      <rPr>
        <sz val="11"/>
        <rFont val="メイリオ"/>
        <family val="3"/>
        <charset val="128"/>
      </rPr>
      <t>期待成果</t>
    </r>
  </si>
  <si>
    <r>
      <rPr>
        <sz val="10"/>
        <rFont val="メイリオ"/>
        <family val="3"/>
        <charset val="128"/>
      </rPr>
      <t>期待成果</t>
    </r>
  </si>
  <si>
    <t>ผลงานที่คาดหวัง</t>
    <phoneticPr fontId="42"/>
  </si>
  <si>
    <r>
      <rPr>
        <sz val="10"/>
        <rFont val="メイリオ"/>
        <family val="3"/>
        <charset val="128"/>
      </rPr>
      <t xml:space="preserve">仕事の成果
</t>
    </r>
    <r>
      <rPr>
        <sz val="10"/>
        <rFont val="Tahoma"/>
        <family val="2"/>
      </rPr>
      <t>ผลงานของการทำงาน</t>
    </r>
  </si>
  <si>
    <r>
      <rPr>
        <sz val="10"/>
        <rFont val="メイリオ"/>
        <family val="3"/>
        <charset val="128"/>
      </rPr>
      <t>担当チームの業務負荷・課題の優劣を都度考慮して、効率的・計画的に業務を実行できたか</t>
    </r>
  </si>
  <si>
    <t>สามารถดำเนินงานได้อย่างมีประสิทธิภาพและเป็นแบบแผนโดยคำนึงถึงภาระงานของทีมผู้รับผิดชอบและมีการจัดลำดับความสำคัญของประเด็นปัญหาทุกครั้ง</t>
  </si>
  <si>
    <r>
      <rPr>
        <sz val="10"/>
        <rFont val="メイリオ"/>
        <family val="3"/>
        <charset val="128"/>
      </rPr>
      <t xml:space="preserve">問題解決
</t>
    </r>
    <r>
      <rPr>
        <sz val="10"/>
        <rFont val="Tahoma"/>
        <family val="2"/>
      </rPr>
      <t>การแก้ไขปัญหา</t>
    </r>
  </si>
  <si>
    <r>
      <rPr>
        <sz val="10"/>
        <rFont val="メイリオ"/>
        <family val="3"/>
        <charset val="128"/>
      </rPr>
      <t>業務遂行における問題を発見し、自ら積極的に問題解決に取り組んだか</t>
    </r>
  </si>
  <si>
    <t>ค้นพบปัญหาในการดำเนินงานและพยายามแก้ปัญหาอย่างกระตือรือร้นด้วยตนเองเพื่อทำให้งานสำเร็จลุล่วงหรือไม่</t>
  </si>
  <si>
    <r>
      <rPr>
        <sz val="10"/>
        <rFont val="メイリオ"/>
        <family val="3"/>
        <charset val="128"/>
      </rPr>
      <t xml:space="preserve">文法・語彙
</t>
    </r>
    <r>
      <rPr>
        <sz val="10"/>
        <rFont val="Tahoma"/>
        <family val="2"/>
      </rPr>
      <t>ไวยากรณ์ คำศัพท์</t>
    </r>
  </si>
  <si>
    <r>
      <rPr>
        <sz val="10"/>
        <rFont val="メイリオ"/>
        <family val="3"/>
        <charset val="128"/>
      </rPr>
      <t>正しい文法で訳出ができたか
語彙が豊かで、その場に適切な語彙を選択して訳出できたか</t>
    </r>
  </si>
  <si>
    <t>สามารถแปลด้วยไวยากรณ์ที่ถูกต้องหรือไม่
มีคำศัพท์ที่หลากหลายและสามารถเลือกใช้คำศัพท์ที่เหมาะสมต่อการแปล ณ ตอนนั้นๆ ได้หรือไม่</t>
  </si>
  <si>
    <r>
      <rPr>
        <sz val="10"/>
        <rFont val="メイリオ"/>
        <family val="3"/>
        <charset val="128"/>
      </rPr>
      <t xml:space="preserve">言語表現力
</t>
    </r>
    <r>
      <rPr>
        <sz val="10"/>
        <rFont val="Tahoma"/>
        <family val="2"/>
      </rPr>
      <t>ทักษะความสามารถในการแสดงออกทางภาษา</t>
    </r>
  </si>
  <si>
    <r>
      <rPr>
        <sz val="10"/>
        <rFont val="メイリオ"/>
        <family val="3"/>
        <charset val="128"/>
      </rPr>
      <t xml:space="preserve">自動翻訳や直訳ではなく、正確かつ読み手が理解できるような訳出ができたか
</t>
    </r>
  </si>
  <si>
    <t>สามารถแปลได้อย่างถูกต้อง ผู้อ่านเกิดความเข้าใจและมิใช่การแปลแบบอัตโนมัติหรือการแปลแบบตรงตรงตัวได้หรือไม่</t>
  </si>
  <si>
    <r>
      <rPr>
        <sz val="10"/>
        <rFont val="メイリオ"/>
        <family val="3"/>
        <charset val="128"/>
      </rPr>
      <t xml:space="preserve">音声表現力
</t>
    </r>
    <r>
      <rPr>
        <sz val="10"/>
        <rFont val="Tahoma"/>
        <family val="2"/>
      </rPr>
      <t>ความสามารถการแสดงออกทางเสียง</t>
    </r>
  </si>
  <si>
    <r>
      <rPr>
        <sz val="10"/>
        <rFont val="メイリオ"/>
        <family val="3"/>
        <charset val="128"/>
      </rPr>
      <t>途中で沈黙する・途中で文が終わる・冗語を連発する・雑音（ペンのノック音・ページをめくる音等）が入る、といったことが無いように訳出できたか</t>
    </r>
  </si>
  <si>
    <t xml:space="preserve">สามารถแปลโดยที่ไม่เกิดการหยุดชะงักเงียบกลางคัน แปลแบบไม่จบประโยคกลางคัน ไม่ใช้คำฟุ่มเฟือยและไม่ทำให้เกิดเสียงรบกวนซ้ำๆ ได้หรือไม่ (เสียงเคาะปากกา เสียงพลิกหน้ากระดาษ ฯลฯ) </t>
  </si>
  <si>
    <r>
      <rPr>
        <sz val="10"/>
        <rFont val="メイリオ"/>
        <family val="3"/>
        <charset val="128"/>
      </rPr>
      <t>正確な発音・イントネーション・アクセントで聞き手にストレスのないよう訳出できたか
乱暴な話し方をせず、適当な間隔をおき、ニュアンスをくみ取って訳出できたか</t>
    </r>
  </si>
  <si>
    <t>สามารถแปลโดยที่ผู้ฟังไม่เกิดความเครียดโดยการออกเสียงที่ถูกต้อง ออกเสียงสูงต่ำท้ายประโยคที่แสดงถึงอารมณ์ของผู้พูด (Intonation) และเน้นเสียงตรงพยางค์ใดพยางค์หนึ่งของคำ (Accent)ได้อย่างถูกต้องหรือไม่
สามารถแปลโดยสื่อให้ทราบถึงลักษณะเฉพาะของภาษาที่แตกต่างกัน (Nuance) โดยไม่ใช้ภาษาที่หยาบคายและมีการเว้นช่วงจังหวะที่เหมาะสมได้หรือไม่</t>
  </si>
  <si>
    <r>
      <rPr>
        <sz val="11"/>
        <rFont val="メイリオ"/>
        <family val="3"/>
        <charset val="128"/>
      </rPr>
      <t>プロセス考課</t>
    </r>
  </si>
  <si>
    <t>ประเมินกระบวนการ</t>
    <phoneticPr fontId="35"/>
  </si>
  <si>
    <r>
      <rPr>
        <sz val="10"/>
        <rFont val="メイリオ"/>
        <family val="3"/>
        <charset val="128"/>
      </rPr>
      <t>期待行動</t>
    </r>
  </si>
  <si>
    <t>พฤติกรรมหรือการดำเนินการที่คาดหวัง</t>
    <phoneticPr fontId="35"/>
  </si>
  <si>
    <r>
      <rPr>
        <sz val="10"/>
        <rFont val="メイリオ"/>
        <family val="3"/>
        <charset val="128"/>
      </rPr>
      <t xml:space="preserve">理解力
</t>
    </r>
    <r>
      <rPr>
        <sz val="10"/>
        <rFont val="Tahoma"/>
        <family val="2"/>
      </rPr>
      <t>ทักษะความสามารถด้านความเข้าใจ</t>
    </r>
  </si>
  <si>
    <r>
      <rPr>
        <sz val="10"/>
        <rFont val="メイリオ"/>
        <family val="3"/>
        <charset val="128"/>
      </rPr>
      <t xml:space="preserve">話の意図を確実にとらえ、各パラグラフの関係性を把握して正確に訳出できたか
文脈や人間関係などから勘を働かせ、その場の状況を正しく察することができたか
私見を排し、思い込みを避けて、忠実に訳出できたか
</t>
    </r>
  </si>
  <si>
    <t>สามารถจับใจความของเรื่องราวได้อย่างแน่ชัดเข้าใจความสัมพันธ์ของแต่ละย่อหน้าและสามารถแปลได้อย่างถูกต้องหรือไม่
สามารถใช้สัญชาตญาณจากบริบทหรือความเป็นมนุษยสัมพันธ์และสามารถคาดเดาสถานการณ์ ณ ตอนนั้นๆได้อย่างถูกต้องหรือไม่
สามารถแปลอย่างซื่อสัตย์โดยกำจัดความคิดเห็นส่วนตัวและหลีกเลี่ยงการสันนิษฐานได้หรือไม่</t>
    <phoneticPr fontId="35"/>
  </si>
  <si>
    <r>
      <rPr>
        <sz val="10"/>
        <rFont val="メイリオ"/>
        <family val="3"/>
        <charset val="128"/>
      </rPr>
      <t xml:space="preserve">蓄える力
</t>
    </r>
    <r>
      <rPr>
        <sz val="10"/>
        <rFont val="Tahoma"/>
        <family val="2"/>
      </rPr>
      <t>ทักษะความสามารถในการสั่งสมจัดเก็บ</t>
    </r>
  </si>
  <si>
    <r>
      <rPr>
        <sz val="10"/>
        <rFont val="メイリオ"/>
        <family val="3"/>
        <charset val="128"/>
      </rPr>
      <t>一時的に話者の内容を記憶することができたか
話者の話を聞き終わったときに、内容を完全に消化して自分のものにできたか</t>
    </r>
  </si>
  <si>
    <t>สามารถจดจำเนื้อหาของผู้พูดได้ชั่วขณะหรือไม่
หลังจากที่ฟังเรื่องราวของผู้พูดจบ สามารถที่จะสรุปรวบเนื้อหาได้อย่างสมบูรณ์และนำมาทำให้เป็นแบบฉบับของตนเองได้หรือไม่</t>
  </si>
  <si>
    <r>
      <rPr>
        <sz val="10"/>
        <rFont val="メイリオ"/>
        <family val="3"/>
        <charset val="128"/>
      </rPr>
      <t xml:space="preserve">集中力
</t>
    </r>
    <r>
      <rPr>
        <sz val="10"/>
        <rFont val="Tahoma"/>
        <family val="2"/>
      </rPr>
      <t>ทักษะความสามารถในการมีสมาธิ</t>
    </r>
  </si>
  <si>
    <r>
      <rPr>
        <sz val="10"/>
        <rFont val="メイリオ"/>
        <family val="3"/>
        <charset val="128"/>
      </rPr>
      <t>淡々通訳（最大</t>
    </r>
    <r>
      <rPr>
        <sz val="10"/>
        <rFont val="Tahoma"/>
        <family val="2"/>
      </rPr>
      <t>90</t>
    </r>
    <r>
      <rPr>
        <sz val="10"/>
        <rFont val="メイリオ"/>
        <family val="3"/>
        <charset val="128"/>
      </rPr>
      <t xml:space="preserve">分）をし続ける持続力・忍耐力があったか
通訳ノートは発言内容に有効な活用をしており、メモを残すことにとらわれて通訳の質を落とさないように訳出できたか
</t>
    </r>
  </si>
  <si>
    <t xml:space="preserve">มีความอดทนและมีความสามารถที่จะแปลแบบต่อเนื่องได้อย่างง่ายดายหรือไม่ (สูงสุด 90 นาที)
มีการประยุกต์ใช้สมุดจดบันทึกของล่ามกับเนื้อหาการพูดอย่างมีประสิทธิภาพและสามารถแปลได้โดยที่คุณภาพของการตีความไม่ด้อยลงเนื่องจากการจดจ่อกับการจดบันทึกได้หรือไม่
</t>
  </si>
  <si>
    <r>
      <rPr>
        <sz val="11"/>
        <rFont val="メイリオ"/>
        <family val="3"/>
        <charset val="128"/>
      </rPr>
      <t>知識</t>
    </r>
  </si>
  <si>
    <r>
      <rPr>
        <sz val="10"/>
        <rFont val="メイリオ"/>
        <family val="2"/>
        <charset val="128"/>
      </rPr>
      <t xml:space="preserve">学習力
</t>
    </r>
    <r>
      <rPr>
        <sz val="10"/>
        <rFont val="Tahoma"/>
        <family val="2"/>
      </rPr>
      <t>ทักษะความสามารถในการเรียนรู้</t>
    </r>
  </si>
  <si>
    <r>
      <rPr>
        <sz val="10"/>
        <rFont val="メイリオ"/>
        <family val="3"/>
        <charset val="128"/>
      </rPr>
      <t>同じミスを繰り返さないようノートやメモを活用できたか
正しい訳語が分からない場合、相手に確かめて自身が正しく理解してから訳出するよう配慮ができたか
（聞き間違いや誤訳などのミスをしたとき）他者からの指摘やアドバイスを進んで受け入れたか</t>
    </r>
  </si>
  <si>
    <t>สามารถประยุกต์ใช้การโน้ตและการบันทึกเพื่อหลีกเลี่ยงการทำผิดพลาดอย่างซ้ำๆ ได้หรือไม่
หากไม่ทราบคำแปลที่ถูกต้อง จะมีการตรวจสอบกับอีกฝ่ายและทำความเข้าใจให้ถูกต้องก่อนแปลหรือไม่
(ตอนที่เกิดความผิดพลาด เช่น ฟังผิดหรือแปลผิด)
มีความยินดีที่จะรับฟังข้อเสนอแนะและคำแนะนำจากผู้อื่นหรือไม่</t>
    <phoneticPr fontId="35"/>
  </si>
  <si>
    <r>
      <rPr>
        <b/>
        <sz val="12"/>
        <rFont val="メイリオ"/>
        <family val="3"/>
        <charset val="128"/>
      </rPr>
      <t>人事考課シート</t>
    </r>
    <r>
      <rPr>
        <b/>
        <sz val="12"/>
        <rFont val="Tahoma"/>
        <family val="2"/>
      </rPr>
      <t xml:space="preserve">  แบบฟอร์มประเมินผลการปฏิบัติงานของพนักงาน</t>
    </r>
  </si>
  <si>
    <t>2/3</t>
    <phoneticPr fontId="35"/>
  </si>
  <si>
    <r>
      <rPr>
        <sz val="10"/>
        <rFont val="メイリオ"/>
        <family val="3"/>
        <charset val="128"/>
      </rPr>
      <t>通訳・翻訳する分野について事前に自分で資料を収集したり調査したりする等、仕事前の下準備を行ったか
語学力の向上をし自身の業務に活かしたか</t>
    </r>
  </si>
  <si>
    <t>มีการเตรียมตัวล่วงหน้าก่อนทำงาน เช่น การจัดเตรียมเอกสารหรือสำรวจหาเอกสารที่เกี่ยวข้องกับการล่ามหรือการแปลหรือไม่
มีการพัฒนาทักษะภาษาและนำไปใช้ในงานของตนเองแล้วหรือไม่</t>
  </si>
  <si>
    <r>
      <rPr>
        <sz val="11"/>
        <rFont val="メイリオ"/>
        <family val="3"/>
        <charset val="128"/>
      </rPr>
      <t>勤務態度</t>
    </r>
  </si>
  <si>
    <t>ทัศนคติในการทำงาน</t>
    <phoneticPr fontId="35"/>
  </si>
  <si>
    <r>
      <rPr>
        <sz val="10"/>
        <rFont val="メイリオ"/>
        <family val="3"/>
        <charset val="128"/>
      </rPr>
      <t xml:space="preserve">規律性
</t>
    </r>
    <r>
      <rPr>
        <sz val="10"/>
        <rFont val="Tahoma"/>
        <family val="2"/>
      </rPr>
      <t>ความมีระเบียบวินัย</t>
    </r>
  </si>
  <si>
    <t>社会、職場のルール、マナーを守って行動したか
会社の経営理念や社是・社訓等の内容を理解し、実践したか
公私の別をわきまえ、職場の秩序維持をしたか</t>
    <phoneticPr fontId="35"/>
  </si>
  <si>
    <t>ปฏิบัติตามกฎของบริษัท สถานที่ทำงานหรือการพึงรักษามารยาทได้หรือไม่
มีความเข้าใจด้านแนวคิดการบริหาร ปณิธาน หรือคำขวัญของบริษัทและสามารถปฏิบัติจริงได้หรือไม่
สามารถแยกแยะเรื่องงานกับเรื่องส่วนตัวออกจากกันพึงรักษากฎในสถานที่ปฏิบัติงานได้หรือไม่</t>
    <phoneticPr fontId="35"/>
  </si>
  <si>
    <r>
      <rPr>
        <sz val="10"/>
        <rFont val="メイリオ"/>
        <family val="3"/>
        <charset val="128"/>
      </rPr>
      <t xml:space="preserve">責任感
</t>
    </r>
    <r>
      <rPr>
        <sz val="10"/>
        <rFont val="Tahoma"/>
        <family val="3"/>
        <charset val="222"/>
      </rPr>
      <t>ความรู้สึกถึงการมีความรับผิดชอบ</t>
    </r>
    <r>
      <rPr>
        <sz val="10"/>
        <rFont val="メイリオ"/>
        <family val="3"/>
        <charset val="128"/>
      </rPr>
      <t xml:space="preserve">
</t>
    </r>
  </si>
  <si>
    <t>自らの業務・職務を自覚し、問題が発生しても責任回避、責任転嫁せず業務を完遂したか</t>
    <phoneticPr fontId="35"/>
  </si>
  <si>
    <t>ตระหนักในบทบาทหน้าที่และการปฏิบัติงานของตนเองให้สำเร็จลุล่วงโดยไม่หลีกเลี่ยงหรือปัดความรับผิดชอบตอนที่เกิดปัญหาขึ้นหรือไม่</t>
    <phoneticPr fontId="35"/>
  </si>
  <si>
    <r>
      <t xml:space="preserve">積極性
</t>
    </r>
    <r>
      <rPr>
        <sz val="10"/>
        <rFont val="Tahoma"/>
        <family val="3"/>
        <charset val="222"/>
      </rPr>
      <t>ความกระตือรือร้น</t>
    </r>
  </si>
  <si>
    <r>
      <rPr>
        <sz val="10"/>
        <rFont val="メイリオ"/>
        <family val="3"/>
        <charset val="128"/>
      </rPr>
      <t>新たな課題、困難な課題、人がやりたがらないこともチームを巻き込んで挑戦していたか
過去や前例にとらわれず、環境の変化に応じて自身の考え方や取り組み方を常に新しく変革していたか
社内行事に積極的に参画していたか</t>
    </r>
  </si>
  <si>
    <r>
      <rPr>
        <sz val="10"/>
        <rFont val="メイリオ"/>
        <family val="3"/>
        <charset val="128"/>
      </rPr>
      <t xml:space="preserve">協調性
</t>
    </r>
    <r>
      <rPr>
        <sz val="10"/>
        <rFont val="Tahoma"/>
        <family val="2"/>
      </rPr>
      <t>ความร่วมมือ</t>
    </r>
  </si>
  <si>
    <r>
      <rPr>
        <sz val="10"/>
        <rFont val="メイリオ"/>
        <family val="3"/>
        <charset val="128"/>
      </rPr>
      <t>（前項</t>
    </r>
    <r>
      <rPr>
        <sz val="10"/>
        <rFont val="Tahoma"/>
        <family val="2"/>
      </rPr>
      <t>12</t>
    </r>
    <r>
      <rPr>
        <sz val="10"/>
        <rFont val="メイリオ"/>
        <family val="3"/>
        <charset val="128"/>
      </rPr>
      <t>と</t>
    </r>
    <r>
      <rPr>
        <sz val="10"/>
        <rFont val="Tahoma"/>
        <family val="2"/>
      </rPr>
      <t>13</t>
    </r>
    <r>
      <rPr>
        <sz val="10"/>
        <rFont val="メイリオ"/>
        <family val="3"/>
        <charset val="128"/>
      </rPr>
      <t>を前提条件としたうえで）立場・考え・利害の異なる相手とも良好な関係を維持しながら建設的な意見を出し合い、問題解決・目標達成に向かって取り組んだか
突発的な問題・緊急問題が発生した時など、適宜、周囲の協力を求めたか</t>
    </r>
  </si>
  <si>
    <r>
      <t>(จากเงื่อนไขข้อ 12 และข้อ 13 ก่อนหน้านี้)</t>
    </r>
    <r>
      <rPr>
        <sz val="10"/>
        <rFont val="ＭＳ Ｐゴシック"/>
        <family val="2"/>
        <charset val="128"/>
      </rPr>
      <t xml:space="preserve"> </t>
    </r>
    <r>
      <rPr>
        <sz val="10"/>
        <rFont val="Tahoma"/>
        <family val="2"/>
      </rPr>
      <t>ถึงแม้ว่าอีกฝ่ายจะมีตำแหน่ง ความคิด ข้อดีข้อเสียแตกต่างกัน แต่ก็ยังคงรักษาความสัมพันธ์ที่ดีเอาไว้และแลกเปลี่ยนความคิดเห็นอย่างสร้างสรรค์ได้และเป็นการจัดการแก้ไขปัญหาที่ทำให้บรรลุเป้าหมายได้หรือไม่
มีการขอความร่วมมือจากคนรอบข้างเมื่อเกิดปัญหาขึ้นอย่างกระทันหันหรือเร่งด่วนตามความเหมาะสมหรือไม่</t>
    </r>
  </si>
  <si>
    <r>
      <rPr>
        <sz val="10"/>
        <rFont val="メイリオ"/>
        <family val="3"/>
        <charset val="128"/>
      </rPr>
      <t xml:space="preserve">企業意識
</t>
    </r>
    <r>
      <rPr>
        <sz val="10"/>
        <rFont val="Tahoma"/>
        <family val="2"/>
      </rPr>
      <t>ความตระหนักถึงองค์กร</t>
    </r>
  </si>
  <si>
    <r>
      <rPr>
        <sz val="10"/>
        <rFont val="メイリオ"/>
        <family val="3"/>
        <charset val="128"/>
      </rPr>
      <t>企業理念（東京濾器憲章・社是・濾器イズム）、会社を取り巻く環境等を十分に理解し、会社発展に取り組んでいたか</t>
    </r>
  </si>
  <si>
    <r>
      <rPr>
        <sz val="10"/>
        <rFont val="メイリオ"/>
        <family val="3"/>
        <charset val="128"/>
      </rPr>
      <t>合計</t>
    </r>
  </si>
  <si>
    <r>
      <rPr>
        <b/>
        <sz val="10"/>
        <rFont val="メイリオ"/>
        <family val="3"/>
        <charset val="128"/>
      </rPr>
      <t xml:space="preserve">総合結果
</t>
    </r>
    <r>
      <rPr>
        <b/>
        <sz val="10"/>
        <rFont val="Tahoma"/>
        <family val="2"/>
      </rPr>
      <t>Grand Result</t>
    </r>
  </si>
  <si>
    <r>
      <rPr>
        <sz val="10"/>
        <rFont val="メイリオ"/>
        <family val="3"/>
        <charset val="128"/>
      </rPr>
      <t>※平均（目安）</t>
    </r>
  </si>
  <si>
    <r>
      <rPr>
        <sz val="10"/>
        <rFont val="メイリオ"/>
        <family val="3"/>
        <charset val="128"/>
      </rPr>
      <t>考課者署名</t>
    </r>
  </si>
  <si>
    <r>
      <t>(B + C) = D</t>
    </r>
    <r>
      <rPr>
        <sz val="11"/>
        <rFont val="メイリオ"/>
        <family val="3"/>
        <charset val="128"/>
      </rPr>
      <t>　</t>
    </r>
  </si>
  <si>
    <r>
      <t>D / Total Items Amount = E</t>
    </r>
    <r>
      <rPr>
        <sz val="11"/>
        <rFont val="メイリオ"/>
        <family val="3"/>
        <charset val="128"/>
      </rPr>
      <t>　</t>
    </r>
  </si>
  <si>
    <t>2.00 - 2.99</t>
    <phoneticPr fontId="35"/>
  </si>
  <si>
    <r>
      <rPr>
        <sz val="10"/>
        <rFont val="メイリオ"/>
        <family val="3"/>
        <charset val="128"/>
      </rPr>
      <t>総合結果</t>
    </r>
  </si>
  <si>
    <r>
      <t>E - A (Warning letter) = G</t>
    </r>
    <r>
      <rPr>
        <sz val="11"/>
        <rFont val="メイリオ"/>
        <family val="3"/>
        <charset val="128"/>
      </rPr>
      <t>　</t>
    </r>
  </si>
  <si>
    <t>1.00 - 1.99</t>
    <phoneticPr fontId="35"/>
  </si>
  <si>
    <r>
      <rPr>
        <sz val="10"/>
        <rFont val="メイリオ"/>
        <family val="3"/>
        <charset val="128"/>
      </rPr>
      <t>ランク</t>
    </r>
    <r>
      <rPr>
        <sz val="10"/>
        <rFont val="Tahoma"/>
        <family val="2"/>
      </rPr>
      <t xml:space="preserve"> (</t>
    </r>
    <r>
      <rPr>
        <sz val="10"/>
        <rFont val="メイリオ"/>
        <family val="3"/>
        <charset val="128"/>
      </rPr>
      <t>文字に〇を付けて下さい</t>
    </r>
    <r>
      <rPr>
        <sz val="10"/>
        <rFont val="Tahoma"/>
        <family val="2"/>
      </rPr>
      <t>)</t>
    </r>
  </si>
  <si>
    <t>S         A          B          C         D</t>
    <phoneticPr fontId="35"/>
  </si>
  <si>
    <t>3/3</t>
    <phoneticPr fontId="35"/>
  </si>
  <si>
    <r>
      <rPr>
        <b/>
        <sz val="12"/>
        <color theme="1"/>
        <rFont val="メイリオ"/>
        <family val="3"/>
        <charset val="128"/>
      </rPr>
      <t>上司コメント</t>
    </r>
    <r>
      <rPr>
        <b/>
        <sz val="12"/>
        <color theme="1"/>
        <rFont val="Tahoma"/>
        <family val="2"/>
      </rPr>
      <t xml:space="preserve">  คอมเม้นท์จากหัวหน้า</t>
    </r>
  </si>
  <si>
    <r>
      <rPr>
        <sz val="12"/>
        <color theme="1"/>
        <rFont val="メイリオ"/>
        <family val="3"/>
        <charset val="128"/>
      </rPr>
      <t>一次考課者記載</t>
    </r>
    <r>
      <rPr>
        <sz val="12"/>
        <color theme="1"/>
        <rFont val="Tahoma"/>
        <family val="2"/>
      </rPr>
      <t xml:space="preserve"> </t>
    </r>
  </si>
  <si>
    <r>
      <rPr>
        <sz val="12"/>
        <color theme="1"/>
        <rFont val="メイリオ"/>
        <family val="3"/>
        <charset val="128"/>
      </rPr>
      <t>良かった点</t>
    </r>
    <r>
      <rPr>
        <sz val="12"/>
        <color theme="1"/>
        <rFont val="Tahoma"/>
        <family val="2"/>
      </rPr>
      <t xml:space="preserve"> </t>
    </r>
  </si>
  <si>
    <r>
      <rPr>
        <sz val="12"/>
        <color theme="1"/>
        <rFont val="メイリオ"/>
        <family val="3"/>
        <charset val="128"/>
      </rPr>
      <t>改善してほしい点</t>
    </r>
    <r>
      <rPr>
        <sz val="12"/>
        <color theme="1"/>
        <rFont val="Tahoma"/>
        <family val="2"/>
      </rPr>
      <t xml:space="preserve"> </t>
    </r>
  </si>
  <si>
    <r>
      <rPr>
        <sz val="12"/>
        <color theme="1"/>
        <rFont val="メイリオ"/>
        <family val="3"/>
        <charset val="128"/>
      </rPr>
      <t>二次考課者記載</t>
    </r>
  </si>
  <si>
    <r>
      <rPr>
        <sz val="11"/>
        <rFont val="メイリオ"/>
        <family val="3"/>
        <charset val="128"/>
      </rPr>
      <t>（いずれかにチェック　</t>
    </r>
    <r>
      <rPr>
        <sz val="11"/>
        <rFont val="Tahoma"/>
        <family val="2"/>
      </rPr>
      <t>กรุณาขีดถูกหน้าข้อใดข้อหนึ่ง</t>
    </r>
    <r>
      <rPr>
        <sz val="11"/>
        <rFont val="メイリオ"/>
        <family val="3"/>
        <charset val="128"/>
      </rPr>
      <t>）</t>
    </r>
  </si>
  <si>
    <r>
      <rPr>
        <sz val="12"/>
        <rFont val="メイリオ"/>
        <family val="3"/>
        <charset val="128"/>
      </rPr>
      <t>□</t>
    </r>
  </si>
  <si>
    <r>
      <rPr>
        <sz val="11"/>
        <rFont val="メイリオ"/>
        <family val="3"/>
        <charset val="128"/>
      </rPr>
      <t>承認</t>
    </r>
  </si>
  <si>
    <r>
      <rPr>
        <sz val="11"/>
        <rFont val="メイリオ"/>
        <family val="3"/>
        <charset val="128"/>
      </rPr>
      <t>昇格・降格なし</t>
    </r>
  </si>
  <si>
    <r>
      <rPr>
        <sz val="11"/>
        <rFont val="メイリオ"/>
        <family val="3"/>
        <charset val="128"/>
      </rPr>
      <t>否認</t>
    </r>
  </si>
  <si>
    <r>
      <t>ไม่มีการปรับเลื่อนตำแหน่งขึ้น</t>
    </r>
    <r>
      <rPr>
        <sz val="9"/>
        <rFont val="メイリオ"/>
        <family val="3"/>
        <charset val="128"/>
      </rPr>
      <t>・</t>
    </r>
    <r>
      <rPr>
        <sz val="9"/>
        <rFont val="Tahoma"/>
        <family val="2"/>
      </rPr>
      <t>ลดตำแหน่งลง</t>
    </r>
  </si>
  <si>
    <r>
      <rPr>
        <sz val="11"/>
        <rFont val="メイリオ"/>
        <family val="3"/>
        <charset val="128"/>
      </rPr>
      <t>降格</t>
    </r>
  </si>
  <si>
    <r>
      <rPr>
        <sz val="11"/>
        <color rgb="FFFF0000"/>
        <rFont val="メイリオ"/>
        <family val="3"/>
        <charset val="128"/>
      </rPr>
      <t>理由（必須）</t>
    </r>
  </si>
  <si>
    <r>
      <t>/</t>
    </r>
    <r>
      <rPr>
        <sz val="10"/>
        <rFont val="メイリオ"/>
        <family val="3"/>
        <charset val="128"/>
      </rPr>
      <t>　　　　</t>
    </r>
    <r>
      <rPr>
        <sz val="10"/>
        <rFont val="Tahoma"/>
        <family val="2"/>
      </rPr>
      <t>/</t>
    </r>
  </si>
  <si>
    <r>
      <t>/</t>
    </r>
    <r>
      <rPr>
        <sz val="10"/>
        <rFont val="メイリオ"/>
        <family val="3"/>
        <charset val="128"/>
      </rPr>
      <t>　　　</t>
    </r>
    <r>
      <rPr>
        <sz val="10"/>
        <rFont val="Tahoma"/>
        <family val="2"/>
      </rPr>
      <t xml:space="preserve">     </t>
    </r>
    <r>
      <rPr>
        <sz val="10"/>
        <rFont val="メイリオ"/>
        <family val="3"/>
        <charset val="128"/>
      </rPr>
      <t>　</t>
    </r>
    <r>
      <rPr>
        <sz val="10"/>
        <rFont val="Tahoma"/>
        <family val="2"/>
      </rPr>
      <t>/</t>
    </r>
  </si>
  <si>
    <r>
      <t>/</t>
    </r>
    <r>
      <rPr>
        <sz val="10"/>
        <rFont val="メイリオ"/>
        <family val="3"/>
        <charset val="128"/>
      </rPr>
      <t>　　</t>
    </r>
    <r>
      <rPr>
        <sz val="10"/>
        <rFont val="Tahoma"/>
        <family val="2"/>
      </rPr>
      <t xml:space="preserve">    </t>
    </r>
    <r>
      <rPr>
        <sz val="10"/>
        <rFont val="メイリオ"/>
        <family val="3"/>
        <charset val="128"/>
      </rPr>
      <t>　</t>
    </r>
    <r>
      <rPr>
        <sz val="10"/>
        <rFont val="Tahoma"/>
        <family val="2"/>
      </rPr>
      <t>/</t>
    </r>
  </si>
  <si>
    <t>Form No.  ADM-FM-085-05</t>
  </si>
  <si>
    <t>人事考課シート  แบบฟอร์มประเมินผลการปฏิบัติงานของพนักงาน_Management Level</t>
    <phoneticPr fontId="35"/>
  </si>
  <si>
    <t>1/3</t>
    <phoneticPr fontId="35"/>
  </si>
  <si>
    <t>発行日</t>
    <phoneticPr fontId="35"/>
  </si>
  <si>
    <t>ข้อมูลผู้ถูกประเมินณ ปัจจุบัน</t>
    <phoneticPr fontId="35"/>
  </si>
  <si>
    <t>ครั้ง</t>
    <phoneticPr fontId="35"/>
  </si>
  <si>
    <t>考課期間中の所属部署
(異動があった場合のみ)</t>
    <phoneticPr fontId="35"/>
  </si>
  <si>
    <t>評価項目</t>
    <rPh sb="0" eb="2">
      <t>ヒョウカ</t>
    </rPh>
    <rPh sb="2" eb="4">
      <t>コウモク</t>
    </rPh>
    <phoneticPr fontId="48"/>
  </si>
  <si>
    <t>評価項目の定義</t>
    <rPh sb="0" eb="2">
      <t>ヒョウカ</t>
    </rPh>
    <rPh sb="2" eb="4">
      <t>コウモク</t>
    </rPh>
    <rPh sb="5" eb="7">
      <t>テイギ</t>
    </rPh>
    <phoneticPr fontId="48"/>
  </si>
  <si>
    <t>考課結果</t>
    <phoneticPr fontId="35"/>
  </si>
  <si>
    <t>業績考課</t>
    <rPh sb="0" eb="2">
      <t>ギョウセキ</t>
    </rPh>
    <rPh sb="2" eb="4">
      <t>コウカ</t>
    </rPh>
    <phoneticPr fontId="48"/>
  </si>
  <si>
    <t>期待成果</t>
    <rPh sb="0" eb="2">
      <t>キタイ</t>
    </rPh>
    <rPh sb="2" eb="4">
      <t>セイカ</t>
    </rPh>
    <phoneticPr fontId="50"/>
  </si>
  <si>
    <t>部門目標の設定・達成</t>
    <rPh sb="0" eb="2">
      <t>ブモン</t>
    </rPh>
    <rPh sb="2" eb="4">
      <t>モクヒョウ</t>
    </rPh>
    <rPh sb="5" eb="7">
      <t>セッテイ</t>
    </rPh>
    <rPh sb="8" eb="10">
      <t>タッセイ</t>
    </rPh>
    <phoneticPr fontId="48"/>
  </si>
  <si>
    <t>会社の経営計画を理解し、自部門の目標（KPI）や年度計画を達成できたか
PDCAサイクルを繰り返して継続的に業務や部門改善をしたか
部門活動の状況を把握し、的確な指示・命令ができたか</t>
    <rPh sb="0" eb="2">
      <t>カイシャ</t>
    </rPh>
    <rPh sb="3" eb="5">
      <t>ケイエイ</t>
    </rPh>
    <rPh sb="5" eb="7">
      <t>ケイカク</t>
    </rPh>
    <rPh sb="8" eb="10">
      <t>リカイ</t>
    </rPh>
    <rPh sb="12" eb="13">
      <t>ジ</t>
    </rPh>
    <rPh sb="13" eb="15">
      <t>ブモン</t>
    </rPh>
    <rPh sb="16" eb="18">
      <t>モクヒョウ</t>
    </rPh>
    <rPh sb="24" eb="26">
      <t>ネンド</t>
    </rPh>
    <rPh sb="26" eb="28">
      <t>ケイカク</t>
    </rPh>
    <rPh sb="29" eb="31">
      <t>タッセイ</t>
    </rPh>
    <rPh sb="45" eb="46">
      <t>ク</t>
    </rPh>
    <rPh sb="47" eb="48">
      <t>カエ</t>
    </rPh>
    <rPh sb="50" eb="53">
      <t>ケイゾクテキ</t>
    </rPh>
    <rPh sb="54" eb="56">
      <t>ギョウム</t>
    </rPh>
    <rPh sb="57" eb="59">
      <t>ブモン</t>
    </rPh>
    <rPh sb="59" eb="61">
      <t>カイゼン</t>
    </rPh>
    <phoneticPr fontId="48"/>
  </si>
  <si>
    <t>การกำหนดและการบรรลุเป้าหมายของแผนก</t>
  </si>
  <si>
    <t xml:space="preserve">สามารถเข้าใจแผนการดำเนินธุรกิจของบริษัทและบรรลุเป้าหมายของแผนก (KPI) หรือแผนประจำปีได้หรือไม่
สามารถปรับปรุงการดำเนินงานหรือปรับปรุงแผนกอย่างต่อเนื่องโดย ใช้วงจร PDCA อย่างซ้ำๆ ได้หรือไม่
สามารถเข้าใจถึงสถานการณ์กิจกรรมของแผนกและให้คำแนะนำหรือสั่งการอย่างถูกต้องหรือได้ไม่
</t>
  </si>
  <si>
    <t>重要課題の解決</t>
    <rPh sb="0" eb="2">
      <t>ジュウヨウ</t>
    </rPh>
    <rPh sb="2" eb="4">
      <t>カダイ</t>
    </rPh>
    <rPh sb="5" eb="7">
      <t>カイケツ</t>
    </rPh>
    <phoneticPr fontId="48"/>
  </si>
  <si>
    <t>部門内の業務に内在する課題を把握し、解決策を立案し、課題を適切に解決できたか
課題が再発しないよう恒久的な対策を施すことができたか</t>
    <rPh sb="0" eb="2">
      <t>ブモン</t>
    </rPh>
    <rPh sb="2" eb="3">
      <t>ナイ</t>
    </rPh>
    <rPh sb="4" eb="6">
      <t>ギョウム</t>
    </rPh>
    <rPh sb="7" eb="9">
      <t>ナイザイ</t>
    </rPh>
    <rPh sb="11" eb="13">
      <t>カダイ</t>
    </rPh>
    <rPh sb="14" eb="16">
      <t>ハアク</t>
    </rPh>
    <rPh sb="18" eb="20">
      <t>カイケツ</t>
    </rPh>
    <rPh sb="22" eb="24">
      <t>リツアン</t>
    </rPh>
    <rPh sb="26" eb="28">
      <t>カダイ</t>
    </rPh>
    <rPh sb="29" eb="31">
      <t>テキセツ</t>
    </rPh>
    <rPh sb="32" eb="34">
      <t>カイケツ</t>
    </rPh>
    <rPh sb="39" eb="41">
      <t>カダイ</t>
    </rPh>
    <rPh sb="42" eb="44">
      <t>サイハツ</t>
    </rPh>
    <rPh sb="49" eb="52">
      <t>コウキュウテキ</t>
    </rPh>
    <rPh sb="53" eb="55">
      <t>タイサク</t>
    </rPh>
    <rPh sb="56" eb="57">
      <t>ホドコ</t>
    </rPh>
    <phoneticPr fontId="48"/>
  </si>
  <si>
    <t>การแก้ปัญหาที่สำคัญ</t>
  </si>
  <si>
    <t>สามารถเข้าใจปัญหาที่เกิดขึ้นจากการทำงานภายในแผนก
และเสนอแนวทางแก้ไขและลงมือแก้ปัญหาได้อย่างเหมาะสมหรือไม่
สามารถใช้มาตรการถาวรเพื่อป้องกันไม่ให้ปัญหาเกิดขึ้นอีกได้หรือไม่</t>
  </si>
  <si>
    <t>人材育成</t>
    <rPh sb="0" eb="2">
      <t>ジンザイ</t>
    </rPh>
    <rPh sb="2" eb="4">
      <t>イクセイ</t>
    </rPh>
    <phoneticPr fontId="48"/>
  </si>
  <si>
    <t xml:space="preserve">部下の能力を公平・適切に把握し、仕事上のアドバイスを適宜行い、部下に能力開発の働きかけをおこなったか
部下が業務遂行するにあたって必要な方針・情報を展開し、部下の意欲と考えを尊重したうえで仕事を任せることができたか
部下の能力や実績に応じて業務分担・業務移管を行い、計画的にPDCAサイクルで人材育成を図ったか
PDCAサイクルで部下への公平・公正な評価（スキル評価・人事考課）ができたか
</t>
  </si>
  <si>
    <t xml:space="preserve">เข้าใจความสามารถของผู้ใต้บังคับบัญชาอย่างยุติธรรมและเหมาะสม มีการให้คำแนะนำเกี่ยวกับงานและให้การสนับสนุนผู้ใต้บังคับบัญชาที่ก่อให้เกิดการพัฒนาความสามารถได้หรือไม่
สามารถขยายผลนโยบายและข้อมูลที่จำเป็นสำหรับผู้ใต้บังคับบัญชาในการปฏิบัติหน้าที่และสามารถมอบหมายงานโดยให้เกียรติต่อแรงจูงใจและความคิดของผู้ใต้บังคับบัญชาได้หรือไม่
สามารถแบ่งงานและถ่ายโอนงานตามความสามารถและผลงานจริงของผู้ใต้บังคับบัญชาและวางแผนการพัฒนาบุคลากรผ่านวงจร PDCA ได้หรือไม่
สามารถประเมินผู้ใต้บังคับบัญชาอย่างเป็นธรรมและยุติธรรม (การประเมินทักษะและการประเมินบุคลากร) โดยการใช้วงจร PDCA ได้หรือไม่
</t>
  </si>
  <si>
    <t>安全と６S管理（６S＝整理・整頓・清掃・清潔・躾・習慣）</t>
    <rPh sb="0" eb="2">
      <t>アンゼン</t>
    </rPh>
    <rPh sb="5" eb="7">
      <t>カンリ</t>
    </rPh>
    <rPh sb="23" eb="24">
      <t>シツケ</t>
    </rPh>
    <phoneticPr fontId="48"/>
  </si>
  <si>
    <t xml:space="preserve">会社の安全衛生管理体制や労働災害防止策等に関する管理事項を正しく理解し、部門全体で安全管理や６Sに取り組んだか
</t>
  </si>
  <si>
    <t xml:space="preserve">การจัดการด้านความปลอดภัยและ 6ส.(6ส. ประกอบด้วยสะสาง สะดวก สะอาด สุขลักษณะ สร้างนิสัย สร้างวัฒนธรรมองค์กร) </t>
  </si>
  <si>
    <t xml:space="preserve">มีความเข้าใจอย่างถูกต้องเกี่ยวกับระบบการจัดการด้านความปลอดภัยและอาชีวอนามัยของบริษัท รวมถึง การจัดการที่เกี่ยวข้องกับมาตรการป้องกันอุบัติเหตุจากการทำงานและมีการดำเนินการเกี่ยวกับการจัดการความปลอดภัยและ 6ส. ทั่วทั้งแผนกได้หรือไม่
</t>
  </si>
  <si>
    <t>重要問題の処理</t>
    <rPh sb="0" eb="2">
      <t>ジュウヨウ</t>
    </rPh>
    <rPh sb="2" eb="4">
      <t>モンダイ</t>
    </rPh>
    <rPh sb="5" eb="7">
      <t>ショリ</t>
    </rPh>
    <phoneticPr fontId="48"/>
  </si>
  <si>
    <t>部門レベルでの重要な問題、深刻な問題を適切に処理し、防止策を立案・実行できていたか
過去に発生したことのない大きな問題であっても、解決策を見出す努力をし、先送りせず解決するまで取り組んだか</t>
    <phoneticPr fontId="48"/>
  </si>
  <si>
    <t>การจัดการปัญหาที่สำคัญ</t>
  </si>
  <si>
    <t xml:space="preserve">สามารถจัดการกับปัญหาที่สำคัญและร้ายแรงในระดับแผนกและวางแผน ดำเนินมาตรการป้องกันได้อย่างเหมาะสมได้หรือไม่
พยายามที่จะหาวิธีการแก้ไขแม้ว่าเป็นปัญหาใหญ่ที่ไม่เคยเกิดขึ้นมาก่อน และพยายามจัดการจนสามารถแก้ไขปัญหาได้โดยไม่รอช้าหรือผลัดเลื่อนการแก้ปัญหาออกไปได้หรือไม่
</t>
  </si>
  <si>
    <t>経営資源管理</t>
    <rPh sb="0" eb="2">
      <t>ケイエイ</t>
    </rPh>
    <rPh sb="2" eb="4">
      <t>シゲン</t>
    </rPh>
    <rPh sb="4" eb="5">
      <t>カン</t>
    </rPh>
    <phoneticPr fontId="48"/>
  </si>
  <si>
    <t xml:space="preserve">財務的な判断力をもって、経営資源（ヒト・モノ・カネ・情報・時間・知的財産）がスムーズに動くよう調整し、業務効率化を促進できたか
</t>
    <rPh sb="0" eb="3">
      <t>ザイムテキ</t>
    </rPh>
    <rPh sb="4" eb="7">
      <t>ハンダンリョク</t>
    </rPh>
    <rPh sb="12" eb="14">
      <t>ケイエイ</t>
    </rPh>
    <rPh sb="14" eb="16">
      <t>シゲン</t>
    </rPh>
    <rPh sb="26" eb="28">
      <t>ジョウホウ</t>
    </rPh>
    <rPh sb="29" eb="31">
      <t>ジカン</t>
    </rPh>
    <rPh sb="32" eb="34">
      <t>チテキ</t>
    </rPh>
    <rPh sb="34" eb="36">
      <t>ザイサン</t>
    </rPh>
    <rPh sb="43" eb="44">
      <t>ウゴ</t>
    </rPh>
    <rPh sb="47" eb="49">
      <t>チョウセイ</t>
    </rPh>
    <rPh sb="51" eb="53">
      <t>ギョウム</t>
    </rPh>
    <rPh sb="53" eb="55">
      <t>コウリツ</t>
    </rPh>
    <rPh sb="55" eb="56">
      <t>カ</t>
    </rPh>
    <rPh sb="57" eb="59">
      <t>ソクシン</t>
    </rPh>
    <phoneticPr fontId="48"/>
  </si>
  <si>
    <t>การจัดการทรัพยากรทางธุรกิจ</t>
  </si>
  <si>
    <t>สามารถปรับเปลี่ยนทรัพยากรทางธุรกิจ (คน สินค้า เงิน ข้อมูล เวลา ทรัพย์สินทางปัญญา) เพื่อให้สามารถดำเนินการได้อย่างราบรื่นโดยพิจารณาจากความสามารถทางการเงินและส่งเสริมประสิทธิภาพการดำเนินงานได้หรือไม่</t>
  </si>
  <si>
    <t>２/3</t>
    <phoneticPr fontId="35"/>
  </si>
  <si>
    <t>การประเมินกระบวนการ</t>
    <phoneticPr fontId="35"/>
  </si>
  <si>
    <t>部門改善・変革</t>
    <rPh sb="0" eb="2">
      <t>ブモン</t>
    </rPh>
    <rPh sb="2" eb="4">
      <t>カイゼン</t>
    </rPh>
    <rPh sb="5" eb="7">
      <t>ヘンカク</t>
    </rPh>
    <phoneticPr fontId="48"/>
  </si>
  <si>
    <t xml:space="preserve">現状に満足せず、積極的に部門レベルでの改善・改革施策を立案し、メンバーから賛同を得ていたか
時代や状況の変化に合わせて前例や既成概念にとらわれず、新しい方法や考え方を編み出したり取り入れたりしたか
変革に抵抗する人たちや関係者の圧力に対しても、変革の必要性を理解してもらい、部門全体で変革に取り組んだか
</t>
    <rPh sb="0" eb="2">
      <t>ゲンジョウ</t>
    </rPh>
    <rPh sb="3" eb="5">
      <t>マンゾク</t>
    </rPh>
    <rPh sb="8" eb="11">
      <t>セッキョクテキ</t>
    </rPh>
    <rPh sb="12" eb="14">
      <t>ブモン</t>
    </rPh>
    <rPh sb="19" eb="21">
      <t>カイゼン</t>
    </rPh>
    <rPh sb="22" eb="24">
      <t>カイカク</t>
    </rPh>
    <rPh sb="24" eb="26">
      <t>シサク</t>
    </rPh>
    <rPh sb="27" eb="29">
      <t>リツアン</t>
    </rPh>
    <rPh sb="37" eb="39">
      <t>サンドウ</t>
    </rPh>
    <rPh sb="40" eb="41">
      <t>エ</t>
    </rPh>
    <rPh sb="46" eb="48">
      <t>ジダイ</t>
    </rPh>
    <rPh sb="49" eb="51">
      <t>ジョウキョウ</t>
    </rPh>
    <rPh sb="52" eb="54">
      <t>ヘンカ</t>
    </rPh>
    <rPh sb="55" eb="56">
      <t>ア</t>
    </rPh>
    <rPh sb="59" eb="61">
      <t>ゼンレイ</t>
    </rPh>
    <rPh sb="62" eb="64">
      <t>キセイ</t>
    </rPh>
    <rPh sb="64" eb="66">
      <t>ガイネン</t>
    </rPh>
    <rPh sb="73" eb="74">
      <t>アタラ</t>
    </rPh>
    <rPh sb="76" eb="78">
      <t>ホウホウ</t>
    </rPh>
    <rPh sb="79" eb="80">
      <t>カンガ</t>
    </rPh>
    <rPh sb="81" eb="82">
      <t>カタ</t>
    </rPh>
    <rPh sb="83" eb="84">
      <t>ア</t>
    </rPh>
    <rPh sb="85" eb="86">
      <t>ダ</t>
    </rPh>
    <rPh sb="89" eb="90">
      <t>ト</t>
    </rPh>
    <rPh sb="91" eb="92">
      <t>イ</t>
    </rPh>
    <rPh sb="99" eb="101">
      <t>ヘンカク</t>
    </rPh>
    <rPh sb="102" eb="104">
      <t>テイコウ</t>
    </rPh>
    <rPh sb="106" eb="107">
      <t>ヒト</t>
    </rPh>
    <rPh sb="110" eb="113">
      <t>カンケイシャ</t>
    </rPh>
    <rPh sb="114" eb="116">
      <t>アツリョク</t>
    </rPh>
    <rPh sb="117" eb="118">
      <t>タイ</t>
    </rPh>
    <rPh sb="122" eb="124">
      <t>ヘンカク</t>
    </rPh>
    <rPh sb="125" eb="128">
      <t>ヒツヨウセイ</t>
    </rPh>
    <rPh sb="129" eb="131">
      <t>リカイ</t>
    </rPh>
    <rPh sb="137" eb="139">
      <t>ブモン</t>
    </rPh>
    <rPh sb="139" eb="141">
      <t>ゼンタイ</t>
    </rPh>
    <rPh sb="142" eb="144">
      <t>ヘンカク</t>
    </rPh>
    <rPh sb="145" eb="146">
      <t>ト</t>
    </rPh>
    <rPh sb="147" eb="148">
      <t>ク</t>
    </rPh>
    <phoneticPr fontId="48"/>
  </si>
  <si>
    <t>การปรับปรุงและการปฏิรูปแผนก</t>
  </si>
  <si>
    <t xml:space="preserve">ไม่พอใจกับสภาพปัจจุบันที่เป็นอยู่และมีการร่างมาตรการปรับปรุงและการปฏิรูปอย่างกระตือรือร้นในระดับแผนกและได้รับความเห็นดีเห็นชอบจากสมาชิกหรือไม่
มีการคิดค้นหรือนำวิธีการ วิธีคิดใหม่ๆ มาใช้เพื่อตอบสนองต่อการเปลี่ยนแปลงของเวลาและสถานการณ์โดยไม่ยึดติดกับแบบอย่างในอดีตหรือแนวความคิดเดิมที่มีปัจจุบันหรือไม่
แม้จะได้รับแรงกดดันของผู้ที่ต่อต้านและผู้ที่เกี่ยวข้อง แต่ก็ยังมีการจัดการเพื่อการปฏิรูปทั่วทั้งแผนกเพื่อให้เกิดเข้าใจถึงความจำเป็นของการปฏิรูปอยู่หรือไม่
</t>
  </si>
  <si>
    <t>統率力・決断力</t>
    <rPh sb="0" eb="3">
      <t>トウソツリョク</t>
    </rPh>
    <rPh sb="4" eb="7">
      <t>ケツダンリョク</t>
    </rPh>
    <phoneticPr fontId="48"/>
  </si>
  <si>
    <t xml:space="preserve">部下のやる気を喚起しながら指揮をとることができたか
決定に対する理由は論理的に説明ができたか
的確に情報を処理し、三現主義に基づいた指導・助言・意思決定ができたか
緊急度・難易度の高い重要事項についても、関連部門と調整し、ベストなタイミングで明確に意思決定ができたか
状況の変化を的確に予測し、総合的見地から最適な決断を心がけ、誤りに気がついたら速やかに軌道修正ができたか
</t>
    <rPh sb="67" eb="69">
      <t>テキカク</t>
    </rPh>
    <rPh sb="70" eb="72">
      <t>ジョウホウ</t>
    </rPh>
    <rPh sb="73" eb="75">
      <t>ショリ</t>
    </rPh>
    <rPh sb="77" eb="81">
      <t>サンゲンシュギ</t>
    </rPh>
    <rPh sb="82" eb="83">
      <t>モト</t>
    </rPh>
    <rPh sb="86" eb="88">
      <t>シドウ</t>
    </rPh>
    <rPh sb="89" eb="91">
      <t>ジョゲン</t>
    </rPh>
    <rPh sb="92" eb="94">
      <t>イシ</t>
    </rPh>
    <rPh sb="94" eb="96">
      <t>ケッテイ</t>
    </rPh>
    <rPh sb="104" eb="105">
      <t>ド</t>
    </rPh>
    <rPh sb="106" eb="109">
      <t>ナンイド</t>
    </rPh>
    <rPh sb="132" eb="133">
      <t>モン</t>
    </rPh>
    <rPh sb="167" eb="170">
      <t>ソウゴウテキ</t>
    </rPh>
    <rPh sb="170" eb="172">
      <t>ケンチ</t>
    </rPh>
    <rPh sb="180" eb="181">
      <t>ココロ</t>
    </rPh>
    <rPh sb="184" eb="185">
      <t>アヤマキスミキドウシュウセイ</t>
    </rPh>
    <phoneticPr fontId="48"/>
  </si>
  <si>
    <t>ความสามารถในการเป็นผู้นำและการตัดสินอย่างเด็ดขาด</t>
  </si>
  <si>
    <t xml:space="preserve">สามารถสั่งการควบคู่ไปกับการกระตุ้นผู้ใต้บังคับบัญชาหรือไม่
สามารถอธิบายเหตุผลของการตัดสินใจอย่างมีเหตุมีผลได้หรือไม่สามารถประมวลผลข้อมูลและให้คำแนะนำ คำปรึกษา และการตัดสินใจตามหลัก 3 GEN ได้หรือไม่
แม้เป็นเรื่องสำคัญที่มีความเร่งด่วนและความยากลำบากสูงก็สามารถตัดสินใจได้อย่างชัดเจนในเวลาที่ดีที่สุดด้วยการประสานงานกับแผนกที่เกี่ยวข้องได้หรือไม่
สามารถคาดการณ์การเปลี่ยนแปลงของสถานการณ์ได้อย่างแม่นยำ พยายามตัดสินใจอย่างเหมาะสมที่สุดจากมุมมองที่ครอบคลุม และแก้ไขแนวทางทันทีหากสังเกตเห็นข้อผิดพลาดได้หรือไม่
</t>
    <phoneticPr fontId="35"/>
  </si>
  <si>
    <t>折衝力・調整力</t>
    <rPh sb="0" eb="2">
      <t>セッショウ</t>
    </rPh>
    <rPh sb="2" eb="3">
      <t>リョク</t>
    </rPh>
    <rPh sb="4" eb="7">
      <t>チョウセイリョク</t>
    </rPh>
    <phoneticPr fontId="48"/>
  </si>
  <si>
    <t>関連部署や外部機関（取引先・官公庁等）に対して感情的にならず誠実に対応し、説得力をもった話し方をし、相手の同意・納得・信頼を得ることができたか
自分の考えを簡潔明瞭かつ効果的に伝え、相手に迅速かつ正確に理解させることができたか
セクショナリズムを避けながら、内外との調整を行い、仕事の基盤づくりなどの前準備ができたか</t>
    <rPh sb="0" eb="2">
      <t>カンレン</t>
    </rPh>
    <rPh sb="2" eb="4">
      <t>ブショ</t>
    </rPh>
    <rPh sb="5" eb="7">
      <t>ガイブ</t>
    </rPh>
    <rPh sb="7" eb="9">
      <t>キカン</t>
    </rPh>
    <rPh sb="10" eb="12">
      <t>トリヒキ</t>
    </rPh>
    <rPh sb="12" eb="13">
      <t>サキ</t>
    </rPh>
    <rPh sb="14" eb="17">
      <t>カンコウチョウ</t>
    </rPh>
    <rPh sb="17" eb="18">
      <t>トウ</t>
    </rPh>
    <rPh sb="20" eb="21">
      <t>タイ</t>
    </rPh>
    <rPh sb="23" eb="26">
      <t>カンジョウテキ</t>
    </rPh>
    <rPh sb="30" eb="32">
      <t>セイジツ</t>
    </rPh>
    <rPh sb="33" eb="35">
      <t>タイオウ</t>
    </rPh>
    <rPh sb="37" eb="40">
      <t>セットクリョク</t>
    </rPh>
    <rPh sb="44" eb="45">
      <t>ハナ</t>
    </rPh>
    <rPh sb="46" eb="47">
      <t>カタ</t>
    </rPh>
    <rPh sb="50" eb="52">
      <t>アイテ</t>
    </rPh>
    <rPh sb="53" eb="55">
      <t>ドウイ</t>
    </rPh>
    <rPh sb="56" eb="58">
      <t>ナットク</t>
    </rPh>
    <rPh sb="59" eb="61">
      <t>シンライ</t>
    </rPh>
    <rPh sb="62" eb="63">
      <t>エ</t>
    </rPh>
    <rPh sb="72" eb="74">
      <t>ジブン</t>
    </rPh>
    <rPh sb="75" eb="76">
      <t>カンガ</t>
    </rPh>
    <rPh sb="78" eb="80">
      <t>カンケツ</t>
    </rPh>
    <rPh sb="80" eb="82">
      <t>メイリョウ</t>
    </rPh>
    <rPh sb="84" eb="87">
      <t>コウカテキ</t>
    </rPh>
    <rPh sb="88" eb="89">
      <t>ツタ</t>
    </rPh>
    <rPh sb="91" eb="93">
      <t>アイテ</t>
    </rPh>
    <rPh sb="94" eb="96">
      <t>ジンソク</t>
    </rPh>
    <rPh sb="98" eb="100">
      <t>セイカク</t>
    </rPh>
    <rPh sb="101" eb="103">
      <t>リカイ</t>
    </rPh>
    <rPh sb="123" eb="124">
      <t>サ</t>
    </rPh>
    <rPh sb="129" eb="131">
      <t>ナイガイ</t>
    </rPh>
    <rPh sb="133" eb="135">
      <t>チョウセイ</t>
    </rPh>
    <rPh sb="136" eb="137">
      <t>オコナ</t>
    </rPh>
    <rPh sb="139" eb="141">
      <t>シゴト</t>
    </rPh>
    <rPh sb="142" eb="144">
      <t>キバン</t>
    </rPh>
    <rPh sb="150" eb="151">
      <t>マエ</t>
    </rPh>
    <rPh sb="151" eb="153">
      <t>ジュンビ</t>
    </rPh>
    <phoneticPr fontId="48"/>
  </si>
  <si>
    <t>ความสามารถในการต่อรองและการติดต่อประสานงาน</t>
  </si>
  <si>
    <t>มีการติดต่อประสานงานกับแผนกที่เกี่ยวข้องและองค์กรภายนอก (คู่ค้าทางธุรกิจ หน่วยงานราชการ ฯลฯ) อย่างสุจริตโดยไม่ใช้อารมณ์และสามารถพูดโน้มน้าวใจและได้รับการตกลง การยอมรับและความไว้วางใจจากอีกฝ่ายหรือไม่
สามารถถ่ายทอดความคิดออกมาอย่างชัดเจน รัดกุม และมีประสิทธิภาพและทำให้อีกฝ่ายเข้าใจได้อย่างรวดเร็วและถูกต้องได้หรือไม่
มีการเตรียมการก่อนล่วงหน้า เช่น การติดต่อประสานงานภายในและภายนอกโดยหลีกเลี่ยงการแบ่งฝักแบ่งฝ่ายและสร้างรากฐานสำหรับงานไว้หรือไม่</t>
  </si>
  <si>
    <t>組織活性力</t>
    <phoneticPr fontId="48"/>
  </si>
  <si>
    <t>企業理念（東京濾器憲章・社章・濾器イズム）を理解し、どのような行動が推奨されるのか、自ら行動で示していたか？
上司・部下の話をよく聞き、自由に発言できる雰囲気づくりをするなど、民主的に職場を運営したか
職務遂行上で相談できる内外の人的ネットワークと良好な関係を構築しているか</t>
    <rPh sb="5" eb="7">
      <t>トウキョウ</t>
    </rPh>
    <rPh sb="7" eb="9">
      <t>ロキ</t>
    </rPh>
    <rPh sb="9" eb="11">
      <t>ケンショウ</t>
    </rPh>
    <rPh sb="12" eb="14">
      <t>シャショウ</t>
    </rPh>
    <rPh sb="15" eb="17">
      <t>ロキ</t>
    </rPh>
    <rPh sb="55" eb="57">
      <t>ジョウシ</t>
    </rPh>
    <rPh sb="58" eb="60">
      <t>ブカ</t>
    </rPh>
    <rPh sb="61" eb="62">
      <t>ハナシ</t>
    </rPh>
    <rPh sb="65" eb="66">
      <t>キ</t>
    </rPh>
    <rPh sb="68" eb="70">
      <t>ジユウ</t>
    </rPh>
    <rPh sb="71" eb="73">
      <t>ハツゲン</t>
    </rPh>
    <rPh sb="76" eb="79">
      <t>フンイキ</t>
    </rPh>
    <rPh sb="88" eb="91">
      <t>ミンシュテキ</t>
    </rPh>
    <rPh sb="92" eb="94">
      <t>ショクバ</t>
    </rPh>
    <rPh sb="95" eb="97">
      <t>ウンエイ</t>
    </rPh>
    <rPh sb="101" eb="103">
      <t>ショクム</t>
    </rPh>
    <rPh sb="103" eb="105">
      <t>スイコウ</t>
    </rPh>
    <rPh sb="105" eb="106">
      <t>ジョウ</t>
    </rPh>
    <rPh sb="107" eb="109">
      <t>ソウダン</t>
    </rPh>
    <rPh sb="112" eb="114">
      <t>ナイガイ</t>
    </rPh>
    <rPh sb="115" eb="117">
      <t>ジンテキ</t>
    </rPh>
    <rPh sb="124" eb="126">
      <t>リョウコウ</t>
    </rPh>
    <rPh sb="127" eb="129">
      <t>カンケイ</t>
    </rPh>
    <rPh sb="130" eb="132">
      <t>コウチク</t>
    </rPh>
    <phoneticPr fontId="48"/>
  </si>
  <si>
    <t>ความสามารถในการกระตุ้นภายในองค์กร</t>
  </si>
  <si>
    <t>เข้าใจปรัชญาขององค์กร (กฎบัตรโตเกียวโรคิ, ปณิธานบริษัท, Rokism) และแสดงให้เห็นผ่านการกระทำของตนเองว่าควรปฏิบัติอย่างไรหรือไม่
มีการบริหารจัดการในสถานที่ทำงานอย่างเป็นประชาธิปไตย เช่น การรับฟังผู้บังคับบัญชาและผู้ใต้บังคับบัญชาอย่างตั้งใจและสร้างบรรยากาศที่สามารถพูดหรือสื่อสารได้อย่างอิสระหรือไม่
มีการสร้างความสัมพันธ์ที่ดีกับ Human Network ทั้งภายในและภายนอกที่สามารถให้คำปรึกษาในการปฏิบัติหน้าที่ได้หรือไม่</t>
  </si>
  <si>
    <t>セルフマネジメント</t>
  </si>
  <si>
    <t>自身の目標達成・タスク管理・モチベーション維持といったセルフマネジメントができたか
「やるべきこと」「やらないこと」「やめること」を取捨選択し、成果をあげるための柔軟な状況判断ができたか
問題発生時・苦情対応時などのストレスのかかる状況の中でも冷静に職務を遂行し、気持ちの切り替えを素早く行ったか
自己啓発を常に行ったか</t>
    <rPh sb="0" eb="2">
      <t>ジシン</t>
    </rPh>
    <rPh sb="3" eb="5">
      <t>モクヒョウ</t>
    </rPh>
    <rPh sb="5" eb="7">
      <t>タッセイ</t>
    </rPh>
    <rPh sb="11" eb="13">
      <t>カンリ</t>
    </rPh>
    <rPh sb="21" eb="23">
      <t>イジ</t>
    </rPh>
    <rPh sb="66" eb="68">
      <t>シュシャ</t>
    </rPh>
    <rPh sb="68" eb="70">
      <t>センタク</t>
    </rPh>
    <rPh sb="72" eb="74">
      <t>セイカ</t>
    </rPh>
    <rPh sb="81" eb="83">
      <t>ジュウナン</t>
    </rPh>
    <rPh sb="84" eb="86">
      <t>ジョウキョウ</t>
    </rPh>
    <rPh sb="86" eb="88">
      <t>ハンダン</t>
    </rPh>
    <rPh sb="94" eb="96">
      <t>モンダイ</t>
    </rPh>
    <rPh sb="96" eb="98">
      <t>ハッセイ</t>
    </rPh>
    <rPh sb="98" eb="99">
      <t>ジ</t>
    </rPh>
    <rPh sb="100" eb="102">
      <t>クジョウ</t>
    </rPh>
    <rPh sb="102" eb="104">
      <t>タイオウ</t>
    </rPh>
    <rPh sb="104" eb="105">
      <t>ジ</t>
    </rPh>
    <rPh sb="116" eb="118">
      <t>ジョウキョウ</t>
    </rPh>
    <rPh sb="119" eb="120">
      <t>ナカ</t>
    </rPh>
    <rPh sb="122" eb="124">
      <t>レイセイ</t>
    </rPh>
    <rPh sb="125" eb="127">
      <t>ショクム</t>
    </rPh>
    <rPh sb="128" eb="130">
      <t>スイコウ</t>
    </rPh>
    <rPh sb="132" eb="134">
      <t>キモ</t>
    </rPh>
    <rPh sb="136" eb="137">
      <t>キ</t>
    </rPh>
    <rPh sb="138" eb="139">
      <t>カ</t>
    </rPh>
    <rPh sb="141" eb="143">
      <t>スバヤ</t>
    </rPh>
    <rPh sb="144" eb="145">
      <t>オコナ</t>
    </rPh>
    <rPh sb="149" eb="151">
      <t>ジコ</t>
    </rPh>
    <rPh sb="151" eb="153">
      <t>ケイハツ</t>
    </rPh>
    <rPh sb="154" eb="155">
      <t>ツネ</t>
    </rPh>
    <rPh sb="156" eb="157">
      <t>オコナ</t>
    </rPh>
    <phoneticPr fontId="48"/>
  </si>
  <si>
    <t>การบริหารจัดการตนเอง (Self management)</t>
  </si>
  <si>
    <t xml:space="preserve">สามารถบริหารจัดการตนเองได้ เช่น การบรรลุเป้าหมายของตนเอง การจัดการงานและรักษาแรงจูงใจได้หรือไม่
สามารถตัดสินสถานการณ์ได้อย่างยืดหยุ่นเพื่อให้ได้ผลลัพธ์โดยการเลือก "สิ่งที่ต้องทำ" "สิ่งที่ไม่ควรทำ" และ "หยุด" ได้หรือไม่
มีการปฎิบัติหน้าที่อย่างใจเย็นและปรับเปลี่ยนความรู้สึกอย่างรวดเร็วแม้ในสถานการณ์ที่ตึงเครียด เช่น ตอนที่เกิดปัญหาหรือตอนที่ต้องรองรับข้อร้องเรียนหรือไม่
ดำเนินการพัฒนาตนเองอยู่เสมอหรือไม่
</t>
  </si>
  <si>
    <r>
      <t xml:space="preserve">リスクマネジメント
</t>
    </r>
    <r>
      <rPr>
        <sz val="9"/>
        <rFont val="メイリオ"/>
        <family val="3"/>
        <charset val="128"/>
      </rPr>
      <t>＊リスクを組織的に管理し、ネガティブリスクの損失回避・低減をはかったり、ポジティブリスクに対して積極的に活用し好機にしたりするプロセスのこと。</t>
    </r>
  </si>
  <si>
    <t xml:space="preserve">想定される経営資源ごとのリスク（ヒト・モノ・カネ・情報）や過去トラの事例を把握・理解しているか
起こりそうなリスクやトラブル、ヒヤリハットを適切に報告・連絡・相談し、会社全体で安全を維持・確保できるよう取り組んでいたか
</t>
    <rPh sb="0" eb="2">
      <t>ソウテイ</t>
    </rPh>
    <rPh sb="5" eb="7">
      <t>ケイエイ</t>
    </rPh>
    <rPh sb="7" eb="9">
      <t>シゲン</t>
    </rPh>
    <rPh sb="25" eb="27">
      <t>ジョウホウ</t>
    </rPh>
    <rPh sb="29" eb="31">
      <t>カコ</t>
    </rPh>
    <rPh sb="34" eb="36">
      <t>ジレイ</t>
    </rPh>
    <rPh sb="37" eb="39">
      <t>ハアク</t>
    </rPh>
    <rPh sb="40" eb="42">
      <t>リカイ</t>
    </rPh>
    <rPh sb="48" eb="49">
      <t>オ</t>
    </rPh>
    <rPh sb="70" eb="72">
      <t>テキセツ</t>
    </rPh>
    <rPh sb="73" eb="75">
      <t>ホウコク</t>
    </rPh>
    <rPh sb="76" eb="78">
      <t>レンラク</t>
    </rPh>
    <rPh sb="79" eb="81">
      <t>ソウダン</t>
    </rPh>
    <rPh sb="83" eb="85">
      <t>カイシャ</t>
    </rPh>
    <rPh sb="85" eb="87">
      <t>ゼンタイ</t>
    </rPh>
    <rPh sb="88" eb="90">
      <t>アンゼン</t>
    </rPh>
    <rPh sb="91" eb="93">
      <t>イジ</t>
    </rPh>
    <rPh sb="94" eb="96">
      <t>カクホ</t>
    </rPh>
    <rPh sb="101" eb="102">
      <t>ト</t>
    </rPh>
    <rPh sb="103" eb="104">
      <t>ク</t>
    </rPh>
    <phoneticPr fontId="48"/>
  </si>
  <si>
    <r>
      <rPr>
        <sz val="10"/>
        <rFont val="Tahoma"/>
        <family val="2"/>
      </rPr>
      <t>การจัดการความเสี่ยง</t>
    </r>
    <r>
      <rPr>
        <sz val="9"/>
        <rFont val="Tahoma"/>
        <family val="2"/>
      </rPr>
      <t xml:space="preserve">
*ควบคุมกระบวนการจัดการความเสี่ยงอย่างเป็นระบบ พยายามหลีกเลี่ยงหรือลดความสูญเสียจากความเสี่ยงด้านลบและใช้ความเสี่ยงด้านบวกเพื่อสร้างโอกาส</t>
    </r>
  </si>
  <si>
    <t xml:space="preserve">รับรู้และเข้าใจความเสี่ยง (คน สินค้า เงิน ข้อมูลข่าวสาร) สำหรับทรัพยากรทางธุรกิจแต่ละรายการและตัวอย่างปัญหาที่ผ่านมาหรือไม่
มีการรายงาน แจ้ง ปรึกษาเกี่ยวกับความเสี่ยง ปัญหาและสิ่งที่เกือบจะเกิดอันตราย (Near miss) อย่างเหมาะสมและมีความพยายามที่จะคงรักษาและทำให้เกิดความปลอดภัยทั่วทั้งบริษัทหรือไม่
</t>
  </si>
  <si>
    <t>情報収集活用力</t>
    <rPh sb="0" eb="2">
      <t>ジョウホウ</t>
    </rPh>
    <rPh sb="2" eb="4">
      <t>シュウシュウ</t>
    </rPh>
    <rPh sb="4" eb="6">
      <t>カツヨウ</t>
    </rPh>
    <rPh sb="6" eb="7">
      <t>リョク</t>
    </rPh>
    <phoneticPr fontId="48"/>
  </si>
  <si>
    <t xml:space="preserve">社内外の最新動向に常に関心を持ち、幅広く市場知識や情報を収集し、自部門の業務に活用していたか
部門の管理者として意識を常に未来におき、得た情報や知識を仕事の意思決定に役立たせようと努めたか
</t>
    <rPh sb="4" eb="6">
      <t>サイシン</t>
    </rPh>
    <rPh sb="20" eb="22">
      <t>シジョウ</t>
    </rPh>
    <rPh sb="22" eb="24">
      <t>チシキ</t>
    </rPh>
    <rPh sb="47" eb="49">
      <t>ブモン</t>
    </rPh>
    <rPh sb="50" eb="53">
      <t>カンリシャ</t>
    </rPh>
    <rPh sb="59" eb="60">
      <t>ツネ</t>
    </rPh>
    <rPh sb="67" eb="68">
      <t>エ</t>
    </rPh>
    <rPh sb="69" eb="71">
      <t>ジョウホウ</t>
    </rPh>
    <rPh sb="72" eb="74">
      <t>チシキジドウシャギョウカイジョウホウシジョウチシキホユウジブモンギョウムカツヨウ</t>
    </rPh>
    <phoneticPr fontId="48"/>
  </si>
  <si>
    <t>ความสามารถในการรวบรวมและการประยุกต์ใช้ข้อมูลข่าวสาร</t>
    <phoneticPr fontId="50"/>
  </si>
  <si>
    <t>มีความสนใจในเทรนด์ล่าสุดทั้งภายในและภายนอกบริษัทอยู่เสมอและรวบรวมความรู้ ข้อมูลข่าวสารด้านการตลาดที่หลากหลายและนำไปประยุกต์ใช้กับงานในแผนกตนเองหรือไม่
มีการคำนึงถึงอนาคตอยู่เสมอในฐานะผู้จัดการแผนกและพยายามใช้ข้อมูลข่าวสาร ความรู้ที่ได้รับมาเพื่อช่วยในการตัดสินใจเกี่ยวกับงานหรือไม่</t>
    <phoneticPr fontId="35"/>
  </si>
  <si>
    <t>ทัศนคติในการทำงาน</t>
    <phoneticPr fontId="50"/>
  </si>
  <si>
    <t>規律性・コンプライアンス</t>
    <rPh sb="0" eb="2">
      <t>キリツ</t>
    </rPh>
    <rPh sb="2" eb="3">
      <t>セイ</t>
    </rPh>
    <phoneticPr fontId="48"/>
  </si>
  <si>
    <t xml:space="preserve">社会・職場のルールを守って行動し、部下や下位職位者にも守らせるよう指導・監督したか
会社の経営理念や社是・社訓等の内容を理解し、実践したか
公私の別をわきまえ、職場の秩序維持をしたか
不正や違法・不当な圧力に対し厳正な対応をし、倫理的な規範に根付いた行動をとっていたか
不正や不祥事を可能な限り防止できるよう社内システムを自ら見直し、コンプライアンス体制の構築・維持に取り組んだか
</t>
    <phoneticPr fontId="35"/>
  </si>
  <si>
    <t>ความมีระเบียบวินัยและการพึงปฏิบัติตาม (Compliance)</t>
    <phoneticPr fontId="35"/>
  </si>
  <si>
    <t>ปฏิบัติตามกฎของบริษัท สถานที่ทำงานหรือการรักษามารยาทและมีการชี้แนะ ควบคุมดูแลเพื่อให้ผู้ใต้บังคับบัญชาหรือผู้ที่มีตำแหน่งต่ำกว่าปฏิบัติตามหรือไม่ มีความเข้าใจด้านแนวคิดการบริหาร ปณิธาน หรือคำขวัญของบริษัทและสามารถปฏิบัติจริงได้หรือไม่ สามารถแยกแยะเรื่องงานกับเรื่องส่วนตัวออกจากกัน พึงรักษากฎในสถานที่ปฏิบัติงานได้หรือไม่ มีการรองรับอย่างเคร่งครัดต่อความอยุติธรรม แรงกดดันที่ไม่ยุติธรรม สิ่งที่ผิดกฎหมายและสิ่งที่ไม่ถูกต้องและปฏิบัติตนตามบรรทัดฐานทางจริยธรรมหรือไม่
มีการพิจารณาระบบภายในที่สามารถป้องกันการฉ้อโกงและเรื่องอื้อฉาวและมีการจัดการเพื่อสร้างหรือคงรักษาระบบการปฏิบัติตามข้อกำหนด (Compliance) หรือไม่</t>
  </si>
  <si>
    <t>責任感</t>
    <rPh sb="0" eb="2">
      <t>セキニン</t>
    </rPh>
    <rPh sb="2" eb="3">
      <t>カン</t>
    </rPh>
    <phoneticPr fontId="48"/>
  </si>
  <si>
    <t xml:space="preserve">自らの業務・職務を自覚し、問題が発生しても責任回避、責任転嫁せず業務を完遂したか
部下の業務の進捗管理を怠ることはなかったか
部門の最終的な業務責任をとっていたか
</t>
  </si>
  <si>
    <t>ตระหนักในบทบาทหน้าที่และการปฏิบัติงานของตนเองให้สำเร็จลุล่วงโดยไม่หลีกเลี่ยงหรือปัดความรับผิดชอบหรือไม่
มีการจัดการความคืบหน้าการทำงานของผู้ใต้บังคับบัญชาหรือไม่
มีความรับผิดชอบต่อการทำงานจนถึงขั้นตอนสุดท้ายในแผนกหรือไม่</t>
  </si>
  <si>
    <t>ビジネスマナー・
ハラスメント</t>
    <phoneticPr fontId="48"/>
  </si>
  <si>
    <t>ビジネスマナー・一般常識に則った言動ができていたか
東京濾器の一員としての自覚をもち、他の社員に迷惑をかけないよう常に礼節ある行動をとったか（NPCF)</t>
    <phoneticPr fontId="48"/>
  </si>
  <si>
    <t>มารยาททางธุรกิจและ
การล่วงละเมิด
(Business manner and
harassment)</t>
  </si>
  <si>
    <t>สามารถแสดงพฤติกรรมหรือวาจาและปฏิบัติตามมารยาททางธุรกิจอย่างมีสามัญสำนึกได้หรือไม่
ตระหนักถึงการเป็นหนึ่งในสมาชิกของ Tokyo Roki และประพฤติปฎิบัติตนอย่างสุภาพอยู่เสมอเพื่อไม่ให้เกิดปัญหาหรือสร้างความเดือนร้อนแก่พนักงานคนอื่นหรือไม่ (NPCF)</t>
  </si>
  <si>
    <t>(B + C) = D　</t>
  </si>
  <si>
    <t>D / Total Items Amount = E　</t>
  </si>
  <si>
    <t>E - A (Warning letter) = F　</t>
  </si>
  <si>
    <t>上司コメント  คอมเม้นท์จากหัวหน้า</t>
  </si>
  <si>
    <t>(                                   )</t>
    <phoneticPr fontId="35"/>
  </si>
  <si>
    <t>/            /</t>
  </si>
  <si>
    <t>/　　    　/</t>
    <phoneticPr fontId="35"/>
  </si>
</sst>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112">
    <font>
      <sz val="11"/>
      <name val="ＭＳ Ｐゴシック"/>
      <family val="3"/>
      <charset val="128"/>
    </font>
    <font>
      <sz val="11"/>
      <color theme="1"/>
      <name val="Aptos Narrow"/>
      <family val="2"/>
      <scheme val="minor"/>
    </font>
    <font>
      <sz val="10"/>
      <color theme="1"/>
      <name val="Arial Narrow"/>
      <family val="2"/>
    </font>
    <font>
      <sz val="10"/>
      <name val="Arial Narrow"/>
      <family val="2"/>
    </font>
    <font>
      <b/>
      <sz val="10"/>
      <color theme="1"/>
      <name val="Arial Narrow"/>
      <family val="2"/>
    </font>
    <font>
      <b/>
      <sz val="10"/>
      <name val="Arial Narrow"/>
      <family val="2"/>
    </font>
    <font>
      <sz val="11"/>
      <color theme="1"/>
      <name val="Tahoma"/>
      <family val="2"/>
      <charset val="128"/>
    </font>
    <font>
      <sz val="10"/>
      <name val="Arial"/>
      <family val="2"/>
    </font>
    <font>
      <sz val="10"/>
      <color rgb="FFFF0000"/>
      <name val="Arial Narrow"/>
      <family val="2"/>
    </font>
    <font>
      <sz val="11"/>
      <color theme="1"/>
      <name val="Arial Narrow"/>
      <family val="2"/>
    </font>
    <font>
      <sz val="9"/>
      <color theme="1"/>
      <name val="Arial Narrow"/>
      <family val="2"/>
    </font>
    <font>
      <b/>
      <sz val="9"/>
      <color indexed="81"/>
      <name val="Tahoma"/>
      <family val="2"/>
    </font>
    <font>
      <sz val="9"/>
      <color indexed="81"/>
      <name val="Tahoma"/>
      <family val="2"/>
    </font>
    <font>
      <b/>
      <sz val="11"/>
      <color theme="1"/>
      <name val="Arial"/>
      <family val="2"/>
    </font>
    <font>
      <sz val="11"/>
      <color theme="1"/>
      <name val="Arial"/>
      <family val="2"/>
    </font>
    <font>
      <sz val="11"/>
      <name val="Arial"/>
      <family val="2"/>
    </font>
    <font>
      <sz val="11"/>
      <name val="ＭＳ Ｐゴシック"/>
      <family val="3"/>
      <charset val="128"/>
    </font>
    <font>
      <sz val="9"/>
      <name val="メイリオ"/>
      <family val="3"/>
      <charset val="128"/>
    </font>
    <font>
      <sz val="11"/>
      <name val="メイリオ"/>
      <family val="3"/>
      <charset val="128"/>
    </font>
    <font>
      <sz val="11"/>
      <color indexed="8"/>
      <name val="Calibri"/>
      <family val="2"/>
    </font>
    <font>
      <b/>
      <sz val="12"/>
      <name val="メイリオ"/>
      <family val="3"/>
      <charset val="128"/>
    </font>
    <font>
      <b/>
      <sz val="11"/>
      <name val="メイリオ"/>
      <family val="3"/>
      <charset val="128"/>
    </font>
    <font>
      <b/>
      <sz val="12"/>
      <name val="Tahoma"/>
      <family val="2"/>
      <charset val="222"/>
    </font>
    <font>
      <b/>
      <sz val="12"/>
      <name val="メイリオ"/>
      <family val="2"/>
      <charset val="128"/>
    </font>
    <font>
      <sz val="10"/>
      <name val="メイリオ"/>
      <family val="3"/>
      <charset val="128"/>
    </font>
    <font>
      <b/>
      <sz val="9"/>
      <name val="メイリオ"/>
      <family val="3"/>
      <charset val="128"/>
    </font>
    <font>
      <b/>
      <sz val="9"/>
      <color theme="5"/>
      <name val="メイリオ"/>
      <family val="3"/>
      <charset val="128"/>
    </font>
    <font>
      <b/>
      <sz val="9"/>
      <color theme="5"/>
      <name val="ＭＳ Ｐゴシック"/>
      <family val="2"/>
    </font>
    <font>
      <b/>
      <sz val="10"/>
      <name val="メイリオ"/>
      <family val="3"/>
      <charset val="128"/>
    </font>
    <font>
      <sz val="11"/>
      <name val="Tahoma"/>
      <family val="2"/>
    </font>
    <font>
      <sz val="9"/>
      <name val="Tahoma"/>
      <family val="2"/>
    </font>
    <font>
      <sz val="10"/>
      <name val="Tahoma"/>
      <family val="2"/>
    </font>
    <font>
      <sz val="9"/>
      <name val="ＭＳ Ｐゴシック"/>
      <family val="2"/>
    </font>
    <font>
      <sz val="9.5"/>
      <name val="メイリオ"/>
      <family val="3"/>
      <charset val="128"/>
    </font>
    <font>
      <sz val="12"/>
      <name val="メイリオ"/>
      <family val="3"/>
      <charset val="128"/>
    </font>
    <font>
      <sz val="9"/>
      <color rgb="FFFF0000"/>
      <name val="メイリオ"/>
      <family val="3"/>
      <charset val="128"/>
    </font>
    <font>
      <sz val="11"/>
      <name val="ＭＳ Ｐゴシック"/>
      <family val="2"/>
    </font>
    <font>
      <sz val="8"/>
      <name val="メイリオ"/>
      <family val="3"/>
      <charset val="128"/>
    </font>
    <font>
      <b/>
      <sz val="8"/>
      <name val="メイリオ"/>
      <family val="3"/>
      <charset val="128"/>
    </font>
    <font>
      <b/>
      <sz val="7"/>
      <name val="メイリオ"/>
      <family val="3"/>
      <charset val="128"/>
    </font>
    <font>
      <sz val="9"/>
      <name val="Arial Unicode MS"/>
      <family val="2"/>
    </font>
    <font>
      <b/>
      <sz val="10"/>
      <name val="Arial Unicode MS"/>
      <family val="2"/>
    </font>
    <font>
      <sz val="8"/>
      <name val="Arial Unicode MS"/>
      <family val="2"/>
    </font>
    <font>
      <b/>
      <sz val="12"/>
      <name val="Arial Unicode MS"/>
      <family val="2"/>
    </font>
    <font>
      <b/>
      <sz val="12"/>
      <name val="ＭＳ Ｐゴシック"/>
      <family val="2"/>
    </font>
    <font>
      <b/>
      <sz val="12"/>
      <color theme="1"/>
      <name val="メイリオ"/>
      <family val="3"/>
      <charset val="128"/>
    </font>
    <font>
      <b/>
      <sz val="12"/>
      <color theme="1"/>
      <name val="Arial Unicode MS"/>
      <family val="2"/>
    </font>
    <font>
      <sz val="12"/>
      <color theme="1"/>
      <name val="メイリオ"/>
      <family val="3"/>
      <charset val="128"/>
    </font>
    <font>
      <sz val="11"/>
      <color theme="1"/>
      <name val="Arial Unicode MS"/>
      <family val="2"/>
    </font>
    <font>
      <sz val="9"/>
      <color theme="1"/>
      <name val="Arial Unicode MS"/>
      <family val="2"/>
    </font>
    <font>
      <sz val="12"/>
      <color theme="1"/>
      <name val="Arial Unicode MS"/>
      <family val="2"/>
    </font>
    <font>
      <sz val="12"/>
      <name val="Arial Unicode MS"/>
      <family val="2"/>
    </font>
    <font>
      <sz val="10"/>
      <color theme="1"/>
      <name val="Arial Unicode MS"/>
      <family val="2"/>
    </font>
    <font>
      <sz val="11"/>
      <name val="Arial Unicode MS"/>
      <family val="2"/>
    </font>
    <font>
      <sz val="10"/>
      <color rgb="FFFF0000"/>
      <name val="Arial Unicode MS"/>
      <family val="2"/>
    </font>
    <font>
      <sz val="10"/>
      <name val="Arial Unicode MS"/>
      <family val="2"/>
    </font>
    <font>
      <b/>
      <sz val="8"/>
      <color rgb="FFFF0000"/>
      <name val="Arial Unicode MS"/>
      <family val="2"/>
    </font>
    <font>
      <b/>
      <sz val="9"/>
      <name val="Arial Unicode MS"/>
      <family val="3"/>
      <charset val="128"/>
    </font>
    <font>
      <sz val="11"/>
      <color rgb="FFFF0000"/>
      <name val="メイリオ"/>
      <family val="3"/>
      <charset val="128"/>
    </font>
    <font>
      <sz val="11"/>
      <color rgb="FFFF0000"/>
      <name val="Arial Unicode MS"/>
      <family val="2"/>
    </font>
    <font>
      <sz val="11"/>
      <name val="メイリオ"/>
      <family val="3"/>
      <charset val="222"/>
    </font>
    <font>
      <sz val="11"/>
      <name val="Arial Unicode MS"/>
      <family val="2"/>
      <charset val="222"/>
    </font>
    <font>
      <sz val="11"/>
      <name val="Meiryo"/>
      <family val="2"/>
      <charset val="128"/>
    </font>
    <font>
      <sz val="9"/>
      <color rgb="FFFF0000"/>
      <name val="Arial Unicode MS"/>
      <family val="2"/>
    </font>
    <font>
      <sz val="9"/>
      <name val="ＭＳ Ｐゴシック"/>
      <family val="3"/>
      <charset val="128"/>
    </font>
    <font>
      <b/>
      <sz val="9"/>
      <name val="Arial Unicode MS"/>
      <family val="2"/>
    </font>
    <font>
      <b/>
      <sz val="9"/>
      <color theme="5"/>
      <name val="Arial Unicode MS"/>
      <family val="2"/>
    </font>
    <font>
      <b/>
      <sz val="9"/>
      <name val="Tahoma"/>
      <family val="2"/>
    </font>
    <font>
      <b/>
      <sz val="10"/>
      <name val="Tahoma"/>
      <family val="2"/>
    </font>
    <font>
      <sz val="12"/>
      <name val="Tahoma"/>
      <family val="2"/>
      <charset val="222"/>
    </font>
    <font>
      <sz val="11"/>
      <name val="Arial Unicode MS"/>
      <family val="3"/>
      <charset val="128"/>
    </font>
    <font>
      <sz val="10"/>
      <name val="Aptos Display"/>
      <family val="3"/>
      <charset val="128"/>
      <scheme val="major"/>
    </font>
    <font>
      <sz val="18"/>
      <name val="Arial Unicode MS"/>
      <family val="3"/>
      <charset val="128"/>
    </font>
    <font>
      <sz val="20"/>
      <name val="Arial Unicode MS"/>
      <family val="3"/>
      <charset val="128"/>
    </font>
    <font>
      <sz val="16"/>
      <name val="Arial Unicode MS"/>
      <family val="2"/>
    </font>
    <font>
      <sz val="12"/>
      <name val="Tahoma"/>
      <family val="2"/>
    </font>
    <font>
      <b/>
      <sz val="12"/>
      <name val="Tahoma"/>
      <family val="2"/>
    </font>
    <font>
      <b/>
      <sz val="9"/>
      <color theme="5"/>
      <name val="Tahoma"/>
      <family val="2"/>
    </font>
    <font>
      <sz val="8"/>
      <name val="Tahoma"/>
      <family val="2"/>
    </font>
    <font>
      <sz val="9"/>
      <name val="Tahoma"/>
      <family val="2"/>
      <charset val="222"/>
    </font>
    <font>
      <sz val="9"/>
      <color rgb="FFFF0000"/>
      <name val="Tahoma"/>
      <family val="2"/>
    </font>
    <font>
      <sz val="14"/>
      <name val="Tahoma"/>
      <family val="2"/>
      <charset val="222"/>
    </font>
    <font>
      <sz val="14"/>
      <name val="メイリオ"/>
      <family val="3"/>
      <charset val="128"/>
    </font>
    <font>
      <sz val="10"/>
      <name val="メイリオ"/>
      <family val="2"/>
      <charset val="128"/>
    </font>
    <font>
      <sz val="10"/>
      <name val="Tahoma"/>
      <family val="3"/>
      <charset val="128"/>
    </font>
    <font>
      <sz val="10"/>
      <name val="Tahoma"/>
      <family val="3"/>
      <charset val="222"/>
    </font>
    <font>
      <sz val="10"/>
      <name val="ＭＳ Ｐゴシック"/>
      <family val="2"/>
      <charset val="128"/>
    </font>
    <font>
      <b/>
      <sz val="11"/>
      <name val="Tahoma"/>
      <family val="2"/>
    </font>
    <font>
      <b/>
      <sz val="7"/>
      <name val="Tahoma"/>
      <family val="2"/>
    </font>
    <font>
      <b/>
      <sz val="7.5"/>
      <name val="Tahoma"/>
      <family val="2"/>
    </font>
    <font>
      <b/>
      <sz val="12"/>
      <color theme="1"/>
      <name val="Tahoma"/>
      <family val="2"/>
    </font>
    <font>
      <sz val="12"/>
      <color theme="1"/>
      <name val="Tahoma"/>
      <family val="2"/>
    </font>
    <font>
      <sz val="11"/>
      <color theme="1"/>
      <name val="Tahoma"/>
      <family val="2"/>
    </font>
    <font>
      <sz val="9"/>
      <color theme="1"/>
      <name val="Tahoma"/>
      <family val="2"/>
    </font>
    <font>
      <sz val="10"/>
      <color theme="1"/>
      <name val="Tahoma"/>
      <family val="2"/>
    </font>
    <font>
      <sz val="6"/>
      <color rgb="FFFF0000"/>
      <name val="Tahoma"/>
      <family val="2"/>
    </font>
    <font>
      <sz val="14"/>
      <name val="Tahoma"/>
      <family val="2"/>
    </font>
    <font>
      <sz val="11"/>
      <color rgb="FFFF0000"/>
      <name val="Tahoma"/>
      <family val="2"/>
    </font>
    <font>
      <sz val="9.5"/>
      <name val="Tahoma"/>
      <family val="2"/>
    </font>
    <font>
      <sz val="10.5"/>
      <name val="Tahoma"/>
      <family val="2"/>
    </font>
    <font>
      <sz val="11"/>
      <name val="Tahoma"/>
      <family val="2"/>
      <charset val="222"/>
    </font>
    <font>
      <sz val="10.5"/>
      <name val="Arial Unicode MS"/>
      <family val="2"/>
    </font>
    <font>
      <sz val="10"/>
      <color theme="1"/>
      <name val="Arial Unicode MS"/>
      <family val="3"/>
      <charset val="128"/>
    </font>
    <font>
      <sz val="10"/>
      <name val="Arial Unicode MS"/>
      <family val="3"/>
      <charset val="128"/>
    </font>
    <font>
      <b/>
      <sz val="7"/>
      <color rgb="FFFF0000"/>
      <name val="Arial Unicode MS"/>
      <family val="2"/>
    </font>
    <font>
      <sz val="16"/>
      <name val="Arial Unicode MS"/>
      <family val="3"/>
      <charset val="128"/>
    </font>
    <font>
      <sz val="10"/>
      <color rgb="FFFF0000"/>
      <name val="メイリオ"/>
      <family val="3"/>
      <charset val="222"/>
    </font>
    <font>
      <sz val="9"/>
      <color rgb="FFFF0000"/>
      <name val="メイリオ"/>
      <family val="3"/>
      <charset val="222"/>
    </font>
    <font>
      <sz val="10"/>
      <color rgb="FFFF0000"/>
      <name val="Arial Unicode MS"/>
      <family val="2"/>
      <charset val="222"/>
    </font>
    <font>
      <sz val="9"/>
      <color rgb="FFFF0000"/>
      <name val="Arial Unicode MS"/>
      <family val="2"/>
      <charset val="222"/>
    </font>
    <font>
      <sz val="9"/>
      <name val="メイリオ"/>
      <charset val="222"/>
    </font>
    <font>
      <sz val="8"/>
      <name val="ＭＳ Ｐゴシック"/>
      <family val="3"/>
      <charset val="128"/>
    </font>
  </fonts>
  <fills count="12">
    <fill>
      <patternFill patternType="none"/>
    </fill>
    <fill>
      <patternFill patternType="gray125"/>
    </fill>
    <fill>
      <patternFill patternType="solid">
        <fgColor theme="0"/>
        <bgColor indexed="64"/>
      </patternFill>
    </fill>
    <fill>
      <patternFill patternType="solid">
        <fgColor rgb="FFFF9999"/>
        <bgColor indexed="64"/>
      </patternFill>
    </fill>
    <fill>
      <patternFill patternType="solid">
        <fgColor rgb="FFFFFF99"/>
        <bgColor indexed="64"/>
      </patternFill>
    </fill>
    <fill>
      <patternFill patternType="solid">
        <fgColor rgb="FF99CCFF"/>
        <bgColor indexed="64"/>
      </patternFill>
    </fill>
    <fill>
      <patternFill patternType="solid">
        <fgColor rgb="FFFF9966"/>
        <bgColor indexed="64"/>
      </patternFill>
    </fill>
    <fill>
      <patternFill patternType="solid">
        <fgColor theme="5" tint="0.59999389629810485"/>
        <bgColor indexed="64"/>
      </patternFill>
    </fill>
    <fill>
      <patternFill patternType="solid">
        <fgColor theme="7" tint="0.79998168889431442"/>
        <bgColor indexed="64"/>
      </patternFill>
    </fill>
    <fill>
      <patternFill patternType="solid">
        <fgColor rgb="FFFFFF00"/>
        <bgColor indexed="64"/>
      </patternFill>
    </fill>
    <fill>
      <patternFill patternType="solid">
        <fgColor rgb="FFFFFFFF"/>
        <bgColor indexed="64"/>
      </patternFill>
    </fill>
    <fill>
      <patternFill patternType="solid">
        <fgColor theme="5" tint="0.79998168889431442"/>
        <bgColor indexed="64"/>
      </patternFill>
    </fill>
  </fills>
  <borders count="89">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auto="1"/>
      </left>
      <right style="thin">
        <color auto="1"/>
      </right>
      <top/>
      <bottom style="thin">
        <color indexed="64"/>
      </bottom>
      <diagonal/>
    </border>
    <border>
      <left/>
      <right style="thin">
        <color indexed="64"/>
      </right>
      <top/>
      <bottom style="thin">
        <color indexed="64"/>
      </bottom>
      <diagonal/>
    </border>
    <border>
      <left style="thin">
        <color auto="1"/>
      </left>
      <right style="thin">
        <color indexed="64"/>
      </right>
      <top style="thin">
        <color indexed="64"/>
      </top>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top style="thin">
        <color indexed="64"/>
      </top>
      <bottom/>
      <diagonal/>
    </border>
    <border>
      <left/>
      <right style="medium">
        <color indexed="64"/>
      </right>
      <top style="thin">
        <color indexed="64"/>
      </top>
      <bottom/>
      <diagonal/>
    </border>
    <border>
      <left style="medium">
        <color indexed="64"/>
      </left>
      <right/>
      <top/>
      <bottom/>
      <diagonal/>
    </border>
    <border>
      <left/>
      <right style="medium">
        <color indexed="64"/>
      </right>
      <top/>
      <bottom/>
      <diagonal/>
    </border>
    <border>
      <left style="medium">
        <color theme="5"/>
      </left>
      <right/>
      <top style="medium">
        <color theme="5"/>
      </top>
      <bottom/>
      <diagonal/>
    </border>
    <border>
      <left/>
      <right/>
      <top style="medium">
        <color theme="5"/>
      </top>
      <bottom/>
      <diagonal/>
    </border>
    <border>
      <left/>
      <right style="hair">
        <color indexed="64"/>
      </right>
      <top style="medium">
        <color theme="5"/>
      </top>
      <bottom/>
      <diagonal/>
    </border>
    <border>
      <left style="hair">
        <color indexed="64"/>
      </left>
      <right/>
      <top style="medium">
        <color theme="5"/>
      </top>
      <bottom/>
      <diagonal/>
    </border>
    <border>
      <left/>
      <right style="medium">
        <color theme="5"/>
      </right>
      <top style="medium">
        <color theme="5"/>
      </top>
      <bottom/>
      <diagonal/>
    </border>
    <border>
      <left style="medium">
        <color theme="5"/>
      </left>
      <right/>
      <top/>
      <bottom style="thin">
        <color indexed="64"/>
      </bottom>
      <diagonal/>
    </border>
    <border>
      <left/>
      <right style="hair">
        <color indexed="64"/>
      </right>
      <top/>
      <bottom style="thin">
        <color indexed="64"/>
      </bottom>
      <diagonal/>
    </border>
    <border>
      <left style="hair">
        <color indexed="64"/>
      </left>
      <right/>
      <top/>
      <bottom style="thin">
        <color indexed="64"/>
      </bottom>
      <diagonal/>
    </border>
    <border>
      <left/>
      <right style="medium">
        <color theme="5"/>
      </right>
      <top/>
      <bottom style="thin">
        <color indexed="64"/>
      </bottom>
      <diagonal/>
    </border>
    <border>
      <left style="medium">
        <color theme="5"/>
      </left>
      <right/>
      <top style="thin">
        <color indexed="64"/>
      </top>
      <bottom/>
      <diagonal/>
    </border>
    <border>
      <left style="hair">
        <color indexed="64"/>
      </left>
      <right/>
      <top style="thin">
        <color indexed="64"/>
      </top>
      <bottom/>
      <diagonal/>
    </border>
    <border>
      <left/>
      <right style="hair">
        <color indexed="64"/>
      </right>
      <top style="thin">
        <color indexed="64"/>
      </top>
      <bottom/>
      <diagonal/>
    </border>
    <border>
      <left style="hair">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right style="medium">
        <color theme="5"/>
      </right>
      <top style="thin">
        <color indexed="64"/>
      </top>
      <bottom/>
      <diagonal/>
    </border>
    <border>
      <left style="medium">
        <color theme="5"/>
      </left>
      <right/>
      <top/>
      <bottom/>
      <diagonal/>
    </border>
    <border>
      <left style="hair">
        <color indexed="64"/>
      </left>
      <right/>
      <top/>
      <bottom style="hair">
        <color indexed="64"/>
      </bottom>
      <diagonal/>
    </border>
    <border>
      <left/>
      <right/>
      <top/>
      <bottom style="hair">
        <color indexed="64"/>
      </bottom>
      <diagonal/>
    </border>
    <border>
      <left/>
      <right style="hair">
        <color indexed="64"/>
      </right>
      <top/>
      <bottom style="hair">
        <color indexed="64"/>
      </bottom>
      <diagonal/>
    </border>
    <border>
      <left/>
      <right style="thin">
        <color indexed="64"/>
      </right>
      <top/>
      <bottom style="hair">
        <color indexed="64"/>
      </bottom>
      <diagonal/>
    </border>
    <border>
      <left style="thin">
        <color indexed="64"/>
      </left>
      <right/>
      <top/>
      <bottom/>
      <diagonal/>
    </border>
    <border>
      <left/>
      <right style="medium">
        <color theme="5"/>
      </right>
      <top/>
      <bottom/>
      <diagonal/>
    </border>
    <border>
      <left/>
      <right style="hair">
        <color indexed="64"/>
      </right>
      <top/>
      <bottom/>
      <diagonal/>
    </border>
    <border>
      <left/>
      <right/>
      <top style="hair">
        <color indexed="64"/>
      </top>
      <bottom/>
      <diagonal/>
    </border>
    <border>
      <left/>
      <right style="hair">
        <color indexed="64"/>
      </right>
      <top style="hair">
        <color indexed="64"/>
      </top>
      <bottom/>
      <diagonal/>
    </border>
    <border>
      <left/>
      <right style="thin">
        <color indexed="64"/>
      </right>
      <top style="hair">
        <color indexed="64"/>
      </top>
      <bottom/>
      <diagonal/>
    </border>
    <border>
      <left style="hair">
        <color indexed="64"/>
      </left>
      <right/>
      <top style="hair">
        <color indexed="64"/>
      </top>
      <bottom/>
      <diagonal/>
    </border>
    <border>
      <left/>
      <right style="medium">
        <color theme="5"/>
      </right>
      <top style="medium">
        <color indexed="64"/>
      </top>
      <bottom/>
      <diagonal/>
    </border>
    <border>
      <left style="thin">
        <color indexed="64"/>
      </left>
      <right/>
      <top/>
      <bottom style="thin">
        <color indexed="64"/>
      </bottom>
      <diagonal/>
    </border>
    <border>
      <left style="medium">
        <color indexed="64"/>
      </left>
      <right/>
      <top/>
      <bottom style="medium">
        <color indexed="64"/>
      </bottom>
      <diagonal/>
    </border>
    <border>
      <left/>
      <right style="medium">
        <color theme="5"/>
      </right>
      <top/>
      <bottom style="medium">
        <color indexed="64"/>
      </bottom>
      <diagonal/>
    </border>
    <border>
      <left style="hair">
        <color indexed="64"/>
      </left>
      <right style="hair">
        <color indexed="64"/>
      </right>
      <top style="thin">
        <color indexed="64"/>
      </top>
      <bottom/>
      <diagonal/>
    </border>
    <border>
      <left style="hair">
        <color indexed="64"/>
      </left>
      <right style="hair">
        <color indexed="64"/>
      </right>
      <top/>
      <bottom style="hair">
        <color indexed="64"/>
      </bottom>
      <diagonal/>
    </border>
    <border>
      <left style="hair">
        <color indexed="64"/>
      </left>
      <right style="hair">
        <color indexed="64"/>
      </right>
      <top style="hair">
        <color indexed="64"/>
      </top>
      <bottom/>
      <diagonal/>
    </border>
    <border>
      <left style="medium">
        <color theme="5"/>
      </left>
      <right/>
      <top/>
      <bottom style="medium">
        <color theme="5"/>
      </bottom>
      <diagonal/>
    </border>
    <border>
      <left/>
      <right/>
      <top/>
      <bottom style="medium">
        <color theme="5"/>
      </bottom>
      <diagonal/>
    </border>
    <border>
      <left style="hair">
        <color indexed="64"/>
      </left>
      <right style="hair">
        <color indexed="64"/>
      </right>
      <top/>
      <bottom style="medium">
        <color theme="5"/>
      </bottom>
      <diagonal/>
    </border>
    <border>
      <left style="hair">
        <color indexed="64"/>
      </left>
      <right/>
      <top/>
      <bottom style="medium">
        <color theme="5"/>
      </bottom>
      <diagonal/>
    </border>
    <border>
      <left style="thin">
        <color indexed="64"/>
      </left>
      <right/>
      <top/>
      <bottom style="medium">
        <color theme="5"/>
      </bottom>
      <diagonal/>
    </border>
    <border>
      <left/>
      <right style="medium">
        <color theme="5"/>
      </right>
      <top/>
      <bottom style="medium">
        <color theme="5"/>
      </bottom>
      <diagonal/>
    </border>
    <border>
      <left/>
      <right style="thin">
        <color indexed="64"/>
      </right>
      <top/>
      <bottom/>
      <diagonal/>
    </border>
    <border>
      <left style="thin">
        <color indexed="64"/>
      </left>
      <right/>
      <top/>
      <bottom style="hair">
        <color indexed="64"/>
      </bottom>
      <diagonal/>
    </border>
    <border>
      <left style="thin">
        <color indexed="64"/>
      </left>
      <right/>
      <top style="hair">
        <color indexed="64"/>
      </top>
      <bottom/>
      <diagonal/>
    </border>
    <border>
      <left style="thin">
        <color indexed="64"/>
      </left>
      <right/>
      <top/>
      <bottom style="double">
        <color indexed="64"/>
      </bottom>
      <diagonal/>
    </border>
    <border>
      <left/>
      <right/>
      <top/>
      <bottom style="double">
        <color indexed="64"/>
      </bottom>
      <diagonal/>
    </border>
    <border>
      <left/>
      <right style="thin">
        <color indexed="64"/>
      </right>
      <top/>
      <bottom style="double">
        <color indexed="64"/>
      </bottom>
      <diagonal/>
    </border>
    <border>
      <left/>
      <right/>
      <top style="double">
        <color indexed="64"/>
      </top>
      <bottom/>
      <diagonal/>
    </border>
    <border>
      <left/>
      <right style="thin">
        <color indexed="64"/>
      </right>
      <top style="double">
        <color indexed="64"/>
      </top>
      <bottom/>
      <diagonal/>
    </border>
    <border>
      <left style="thin">
        <color indexed="64"/>
      </left>
      <right/>
      <top style="double">
        <color indexed="64"/>
      </top>
      <bottom/>
      <diagonal/>
    </border>
    <border>
      <left style="thin">
        <color auto="1"/>
      </left>
      <right style="thin">
        <color auto="1"/>
      </right>
      <top/>
      <bottom/>
      <diagonal/>
    </border>
    <border>
      <left style="thin">
        <color indexed="64"/>
      </left>
      <right style="medium">
        <color indexed="64"/>
      </right>
      <top/>
      <bottom/>
      <diagonal/>
    </border>
    <border>
      <left/>
      <right style="medium">
        <color indexed="64"/>
      </right>
      <top/>
      <bottom style="medium">
        <color indexed="64"/>
      </bottom>
      <diagonal/>
    </border>
    <border>
      <left/>
      <right/>
      <top style="medium">
        <color indexed="64"/>
      </top>
      <bottom style="thin">
        <color indexed="64"/>
      </bottom>
      <diagonal/>
    </border>
    <border>
      <left style="thin">
        <color indexed="64"/>
      </left>
      <right/>
      <top style="thin">
        <color indexed="64"/>
      </top>
      <bottom style="dotted">
        <color indexed="64"/>
      </bottom>
      <diagonal/>
    </border>
    <border>
      <left/>
      <right/>
      <top style="thin">
        <color indexed="64"/>
      </top>
      <bottom style="dotted">
        <color indexed="64"/>
      </bottom>
      <diagonal/>
    </border>
    <border>
      <left/>
      <right style="thin">
        <color indexed="64"/>
      </right>
      <top style="thin">
        <color indexed="64"/>
      </top>
      <bottom style="dotted">
        <color indexed="64"/>
      </bottom>
      <diagonal/>
    </border>
    <border>
      <left style="dotted">
        <color indexed="64"/>
      </left>
      <right/>
      <top style="dotted">
        <color indexed="64"/>
      </top>
      <bottom/>
      <diagonal/>
    </border>
    <border>
      <left style="dotted">
        <color indexed="64"/>
      </left>
      <right/>
      <top/>
      <bottom style="dotted">
        <color indexed="64"/>
      </bottom>
      <diagonal/>
    </border>
    <border>
      <left/>
      <right/>
      <top/>
      <bottom style="dotted">
        <color indexed="64"/>
      </bottom>
      <diagonal/>
    </border>
    <border>
      <left style="thin">
        <color indexed="64"/>
      </left>
      <right/>
      <top style="dotted">
        <color indexed="64"/>
      </top>
      <bottom/>
      <diagonal/>
    </border>
    <border>
      <left/>
      <right/>
      <top style="dotted">
        <color indexed="64"/>
      </top>
      <bottom/>
      <diagonal/>
    </border>
    <border>
      <left/>
      <right style="thin">
        <color indexed="64"/>
      </right>
      <top style="dotted">
        <color indexed="64"/>
      </top>
      <bottom/>
      <diagonal/>
    </border>
    <border>
      <left style="thin">
        <color indexed="64"/>
      </left>
      <right/>
      <top/>
      <bottom style="dotted">
        <color indexed="64"/>
      </bottom>
      <diagonal/>
    </border>
    <border>
      <left/>
      <right style="thin">
        <color indexed="64"/>
      </right>
      <top/>
      <bottom style="dotted">
        <color indexed="64"/>
      </bottom>
      <diagonal/>
    </border>
    <border>
      <left style="dotted">
        <color indexed="64"/>
      </left>
      <right/>
      <top/>
      <bottom/>
      <diagonal/>
    </border>
    <border>
      <left/>
      <right style="dotted">
        <color indexed="64"/>
      </right>
      <top/>
      <bottom style="dotted">
        <color indexed="64"/>
      </bottom>
      <diagonal/>
    </border>
    <border>
      <left/>
      <right/>
      <top style="thin">
        <color indexed="64"/>
      </top>
      <bottom style="medium">
        <color indexed="64"/>
      </bottom>
      <diagonal/>
    </border>
    <border>
      <left/>
      <right/>
      <top style="medium">
        <color theme="5"/>
      </top>
      <bottom style="thin">
        <color indexed="64"/>
      </bottom>
      <diagonal/>
    </border>
  </borders>
  <cellStyleXfs count="10">
    <xf numFmtId="0" fontId="0" fillId="0" borderId="0">
      <alignment vertical="center"/>
    </xf>
    <xf numFmtId="0" fontId="1" fillId="0" borderId="0"/>
    <xf numFmtId="0" fontId="6" fillId="0" borderId="0">
      <alignment vertical="center"/>
    </xf>
    <xf numFmtId="0" fontId="1" fillId="0" borderId="0"/>
    <xf numFmtId="0" fontId="7" fillId="0" borderId="0"/>
    <xf numFmtId="0" fontId="19" fillId="0" borderId="0"/>
    <xf numFmtId="0" fontId="16" fillId="0" borderId="0">
      <alignment vertical="center"/>
    </xf>
    <xf numFmtId="0" fontId="1" fillId="0" borderId="0"/>
    <xf numFmtId="0" fontId="1" fillId="0" borderId="0"/>
    <xf numFmtId="0" fontId="1" fillId="0" borderId="0"/>
  </cellStyleXfs>
  <cellXfs count="1372">
    <xf numFmtId="0" fontId="0" fillId="0" borderId="0" xfId="0">
      <alignment vertical="center"/>
    </xf>
    <xf numFmtId="0" fontId="2" fillId="0" borderId="0" xfId="1" applyFont="1" applyAlignment="1">
      <alignment horizontal="center" vertical="center"/>
    </xf>
    <xf numFmtId="0" fontId="3" fillId="0" borderId="0" xfId="1" applyFont="1" applyAlignment="1">
      <alignment horizontal="center" vertical="center"/>
    </xf>
    <xf numFmtId="0" fontId="3" fillId="2" borderId="0" xfId="1" applyFont="1" applyFill="1" applyAlignment="1">
      <alignment horizontal="center" vertical="center"/>
    </xf>
    <xf numFmtId="1" fontId="2" fillId="0" borderId="0" xfId="1" applyNumberFormat="1" applyFont="1" applyAlignment="1">
      <alignment horizontal="center" vertical="center"/>
    </xf>
    <xf numFmtId="0" fontId="4" fillId="3" borderId="1" xfId="1" applyFont="1" applyFill="1" applyBorder="1" applyAlignment="1">
      <alignment horizontal="center" vertical="center"/>
    </xf>
    <xf numFmtId="0" fontId="4" fillId="3" borderId="1" xfId="1" applyFont="1" applyFill="1" applyBorder="1" applyAlignment="1">
      <alignment horizontal="center" vertical="center" wrapText="1"/>
    </xf>
    <xf numFmtId="0" fontId="5" fillId="3" borderId="1" xfId="1" applyFont="1" applyFill="1" applyBorder="1" applyAlignment="1">
      <alignment horizontal="center" vertical="center"/>
    </xf>
    <xf numFmtId="0" fontId="5" fillId="4" borderId="2" xfId="1" applyFont="1" applyFill="1" applyBorder="1" applyAlignment="1">
      <alignment horizontal="center" vertical="center" wrapText="1"/>
    </xf>
    <xf numFmtId="0" fontId="5" fillId="5" borderId="1" xfId="1" applyFont="1" applyFill="1" applyBorder="1" applyAlignment="1">
      <alignment horizontal="center" vertical="center" wrapText="1"/>
    </xf>
    <xf numFmtId="0" fontId="4" fillId="6" borderId="1" xfId="1" applyFont="1" applyFill="1" applyBorder="1" applyAlignment="1">
      <alignment horizontal="center" vertical="center" wrapText="1"/>
    </xf>
    <xf numFmtId="2" fontId="4" fillId="6" borderId="1" xfId="1" applyNumberFormat="1" applyFont="1" applyFill="1" applyBorder="1" applyAlignment="1">
      <alignment horizontal="center" vertical="center" wrapText="1"/>
    </xf>
    <xf numFmtId="0" fontId="2" fillId="7" borderId="1" xfId="1" applyFont="1" applyFill="1" applyBorder="1" applyAlignment="1">
      <alignment horizontal="center" vertical="center"/>
    </xf>
    <xf numFmtId="0" fontId="2" fillId="7" borderId="1" xfId="1" applyFont="1" applyFill="1" applyBorder="1" applyAlignment="1">
      <alignment vertical="center"/>
    </xf>
    <xf numFmtId="0" fontId="2" fillId="0" borderId="0" xfId="1" applyFont="1" applyAlignment="1">
      <alignment vertical="center"/>
    </xf>
    <xf numFmtId="0" fontId="3" fillId="8" borderId="1" xfId="1" quotePrefix="1" applyFont="1" applyFill="1" applyBorder="1" applyAlignment="1">
      <alignment horizontal="center" vertical="center"/>
    </xf>
    <xf numFmtId="0" fontId="3" fillId="0" borderId="2" xfId="1" applyFont="1" applyBorder="1" applyAlignment="1">
      <alignment horizontal="center" vertical="center"/>
    </xf>
    <xf numFmtId="0" fontId="3" fillId="0" borderId="4" xfId="1" applyFont="1" applyBorder="1" applyAlignment="1">
      <alignment horizontal="left" vertical="center"/>
    </xf>
    <xf numFmtId="0" fontId="3" fillId="0" borderId="3" xfId="1" applyFont="1" applyBorder="1" applyAlignment="1">
      <alignment horizontal="left" vertical="center"/>
    </xf>
    <xf numFmtId="0" fontId="3" fillId="0" borderId="3" xfId="2" applyFont="1" applyBorder="1" applyAlignment="1">
      <alignment horizontal="left" vertical="center"/>
    </xf>
    <xf numFmtId="0" fontId="3" fillId="0" borderId="1" xfId="1" applyFont="1" applyBorder="1" applyAlignment="1">
      <alignment horizontal="left" vertical="center"/>
    </xf>
    <xf numFmtId="0" fontId="3" fillId="0" borderId="1" xfId="2" applyFont="1" applyBorder="1" applyAlignment="1">
      <alignment horizontal="center" vertical="center" wrapText="1"/>
    </xf>
    <xf numFmtId="0" fontId="3" fillId="0" borderId="1" xfId="1" applyFont="1" applyBorder="1" applyAlignment="1">
      <alignment horizontal="center" vertical="center" wrapText="1"/>
    </xf>
    <xf numFmtId="0" fontId="3" fillId="0" borderId="1" xfId="1" applyFont="1" applyBorder="1" applyAlignment="1">
      <alignment horizontal="center" vertical="center"/>
    </xf>
    <xf numFmtId="164" fontId="3" fillId="0" borderId="5" xfId="0" applyNumberFormat="1" applyFont="1" applyBorder="1" applyAlignment="1">
      <alignment horizontal="center" vertical="center"/>
    </xf>
    <xf numFmtId="0" fontId="3" fillId="0" borderId="2" xfId="0" applyFont="1" applyBorder="1" applyAlignment="1">
      <alignment horizontal="center" vertical="center"/>
    </xf>
    <xf numFmtId="164" fontId="3" fillId="0" borderId="1" xfId="3" applyNumberFormat="1" applyFont="1" applyBorder="1" applyAlignment="1">
      <alignment horizontal="center" vertical="center"/>
    </xf>
    <xf numFmtId="0" fontId="3" fillId="0" borderId="1" xfId="3" applyFont="1" applyBorder="1" applyAlignment="1">
      <alignment horizontal="center" vertical="center"/>
    </xf>
    <xf numFmtId="0" fontId="3" fillId="0" borderId="1" xfId="3" quotePrefix="1" applyFont="1" applyBorder="1" applyAlignment="1">
      <alignment horizontal="center" vertical="center"/>
    </xf>
    <xf numFmtId="0" fontId="2" fillId="0" borderId="1" xfId="1" applyFont="1" applyBorder="1" applyAlignment="1">
      <alignment vertical="center"/>
    </xf>
    <xf numFmtId="2" fontId="2" fillId="0" borderId="1" xfId="1" applyNumberFormat="1" applyFont="1" applyBorder="1" applyAlignment="1">
      <alignment vertical="center"/>
    </xf>
    <xf numFmtId="164" fontId="2" fillId="0" borderId="1" xfId="1" applyNumberFormat="1" applyFont="1" applyBorder="1" applyAlignment="1">
      <alignment horizontal="center" vertical="center"/>
    </xf>
    <xf numFmtId="164" fontId="3" fillId="0" borderId="5" xfId="1" applyNumberFormat="1" applyFont="1" applyBorder="1" applyAlignment="1">
      <alignment horizontal="center" vertical="center"/>
    </xf>
    <xf numFmtId="0" fontId="3" fillId="2" borderId="1" xfId="3" applyFont="1" applyFill="1" applyBorder="1" applyAlignment="1">
      <alignment horizontal="center" vertical="center"/>
    </xf>
    <xf numFmtId="0" fontId="3" fillId="2" borderId="1" xfId="3" quotePrefix="1" applyFont="1" applyFill="1" applyBorder="1" applyAlignment="1">
      <alignment horizontal="center" vertical="center"/>
    </xf>
    <xf numFmtId="0" fontId="3" fillId="0" borderId="1" xfId="2" applyFont="1" applyBorder="1" applyAlignment="1">
      <alignment horizontal="left" vertical="center"/>
    </xf>
    <xf numFmtId="0" fontId="3" fillId="0" borderId="1" xfId="0" applyFont="1" applyBorder="1" applyAlignment="1">
      <alignment horizontal="center" vertical="center"/>
    </xf>
    <xf numFmtId="0" fontId="3" fillId="0" borderId="1" xfId="1" applyFont="1" applyBorder="1" applyAlignment="1">
      <alignment vertical="center"/>
    </xf>
    <xf numFmtId="0" fontId="3" fillId="0" borderId="0" xfId="1" applyFont="1" applyAlignment="1">
      <alignment vertical="center"/>
    </xf>
    <xf numFmtId="0" fontId="3" fillId="0" borderId="4" xfId="1" applyFont="1" applyBorder="1" applyAlignment="1">
      <alignment horizontal="center" vertical="center"/>
    </xf>
    <xf numFmtId="0" fontId="3" fillId="0" borderId="1" xfId="1" quotePrefix="1" applyFont="1" applyBorder="1" applyAlignment="1">
      <alignment horizontal="center" vertical="center" wrapText="1"/>
    </xf>
    <xf numFmtId="0" fontId="3" fillId="0" borderId="3" xfId="1" applyFont="1" applyBorder="1" applyAlignment="1">
      <alignment horizontal="center" vertical="center"/>
    </xf>
    <xf numFmtId="0" fontId="3" fillId="9" borderId="1" xfId="0" applyFont="1" applyFill="1" applyBorder="1" applyAlignment="1">
      <alignment horizontal="center" vertical="center"/>
    </xf>
    <xf numFmtId="0" fontId="3" fillId="0" borderId="3" xfId="2" applyFont="1" applyBorder="1" applyAlignment="1">
      <alignment horizontal="center" vertical="center" wrapText="1"/>
    </xf>
    <xf numFmtId="164" fontId="2" fillId="0" borderId="1" xfId="3" applyNumberFormat="1" applyFont="1" applyBorder="1" applyAlignment="1">
      <alignment horizontal="center" vertical="center"/>
    </xf>
    <xf numFmtId="164" fontId="2" fillId="0" borderId="1" xfId="0" applyNumberFormat="1" applyFont="1" applyBorder="1" applyAlignment="1">
      <alignment horizontal="center" vertical="center"/>
    </xf>
    <xf numFmtId="0" fontId="3" fillId="0" borderId="0" xfId="1" applyFont="1" applyAlignment="1">
      <alignment horizontal="left" vertical="center"/>
    </xf>
    <xf numFmtId="0" fontId="3" fillId="0" borderId="6" xfId="1" applyFont="1" applyBorder="1" applyAlignment="1">
      <alignment horizontal="left" vertical="center"/>
    </xf>
    <xf numFmtId="0" fontId="3" fillId="0" borderId="1" xfId="4" quotePrefix="1" applyFont="1" applyBorder="1" applyAlignment="1">
      <alignment horizontal="center" vertical="center"/>
    </xf>
    <xf numFmtId="0" fontId="3" fillId="0" borderId="3" xfId="1" applyFont="1" applyBorder="1" applyAlignment="1">
      <alignment horizontal="center" vertical="center" wrapText="1"/>
    </xf>
    <xf numFmtId="164" fontId="3" fillId="0" borderId="1" xfId="0" applyNumberFormat="1" applyFont="1" applyBorder="1" applyAlignment="1">
      <alignment horizontal="center" vertical="center"/>
    </xf>
    <xf numFmtId="0" fontId="3" fillId="10" borderId="2" xfId="1" applyFont="1" applyFill="1" applyBorder="1" applyAlignment="1">
      <alignment horizontal="center" vertical="center"/>
    </xf>
    <xf numFmtId="0" fontId="3" fillId="10" borderId="4" xfId="1" applyFont="1" applyFill="1" applyBorder="1" applyAlignment="1">
      <alignment horizontal="left" vertical="center"/>
    </xf>
    <xf numFmtId="0" fontId="3" fillId="10" borderId="3" xfId="1" applyFont="1" applyFill="1" applyBorder="1" applyAlignment="1">
      <alignment horizontal="left" vertical="center"/>
    </xf>
    <xf numFmtId="0" fontId="3" fillId="10" borderId="1" xfId="1" quotePrefix="1" applyFont="1" applyFill="1" applyBorder="1" applyAlignment="1">
      <alignment horizontal="center" vertical="center" wrapText="1"/>
    </xf>
    <xf numFmtId="0" fontId="3" fillId="10" borderId="1" xfId="0" applyFont="1" applyFill="1" applyBorder="1" applyAlignment="1">
      <alignment horizontal="center" vertical="center"/>
    </xf>
    <xf numFmtId="0" fontId="3" fillId="10" borderId="1" xfId="1" applyFont="1" applyFill="1" applyBorder="1" applyAlignment="1">
      <alignment horizontal="left" vertical="center"/>
    </xf>
    <xf numFmtId="0" fontId="3" fillId="10" borderId="1" xfId="2" applyFont="1" applyFill="1" applyBorder="1" applyAlignment="1">
      <alignment horizontal="center" vertical="center" wrapText="1"/>
    </xf>
    <xf numFmtId="164" fontId="3" fillId="0" borderId="1" xfId="1" applyNumberFormat="1" applyFont="1" applyBorder="1" applyAlignment="1">
      <alignment horizontal="center" vertical="center"/>
    </xf>
    <xf numFmtId="164" fontId="3" fillId="10" borderId="1" xfId="0" applyNumberFormat="1" applyFont="1" applyFill="1" applyBorder="1" applyAlignment="1">
      <alignment horizontal="center" vertical="center"/>
    </xf>
    <xf numFmtId="0" fontId="2" fillId="10" borderId="1" xfId="0" applyFont="1" applyFill="1" applyBorder="1" applyAlignment="1">
      <alignment horizontal="center" vertical="center"/>
    </xf>
    <xf numFmtId="0" fontId="3" fillId="10" borderId="1" xfId="2" applyFont="1" applyFill="1" applyBorder="1" applyAlignment="1">
      <alignment horizontal="left" vertical="center"/>
    </xf>
    <xf numFmtId="0" fontId="3" fillId="0" borderId="1" xfId="1" quotePrefix="1" applyFont="1" applyBorder="1" applyAlignment="1">
      <alignment horizontal="center" vertical="center"/>
    </xf>
    <xf numFmtId="0" fontId="3" fillId="0" borderId="1" xfId="1" applyFont="1" applyBorder="1" applyAlignment="1">
      <alignment horizontal="left" vertical="center" wrapText="1"/>
    </xf>
    <xf numFmtId="0" fontId="2" fillId="0" borderId="4" xfId="1" applyFont="1" applyBorder="1" applyAlignment="1">
      <alignment horizontal="center" vertical="center"/>
    </xf>
    <xf numFmtId="0" fontId="3" fillId="2" borderId="1" xfId="1" applyFont="1" applyFill="1" applyBorder="1" applyAlignment="1">
      <alignment horizontal="center" vertical="center"/>
    </xf>
    <xf numFmtId="164" fontId="2" fillId="2" borderId="1" xfId="0" applyNumberFormat="1" applyFont="1" applyFill="1" applyBorder="1" applyAlignment="1">
      <alignment horizontal="center" vertical="center"/>
    </xf>
    <xf numFmtId="0" fontId="2" fillId="9" borderId="1" xfId="0" applyFont="1" applyFill="1" applyBorder="1" applyAlignment="1">
      <alignment horizontal="center" vertical="center"/>
    </xf>
    <xf numFmtId="0" fontId="3" fillId="2" borderId="1" xfId="2" applyFont="1" applyFill="1" applyBorder="1" applyAlignment="1">
      <alignment horizontal="left" vertical="center"/>
    </xf>
    <xf numFmtId="0" fontId="3" fillId="2" borderId="1" xfId="1" applyFont="1" applyFill="1" applyBorder="1" applyAlignment="1">
      <alignment horizontal="center" vertical="center" wrapText="1"/>
    </xf>
    <xf numFmtId="0" fontId="2" fillId="2" borderId="0" xfId="1" applyFont="1" applyFill="1" applyAlignment="1">
      <alignment vertical="center"/>
    </xf>
    <xf numFmtId="0" fontId="3" fillId="8" borderId="1" xfId="0" quotePrefix="1" applyFont="1" applyFill="1" applyBorder="1" applyAlignment="1">
      <alignment horizontal="center" vertical="center"/>
    </xf>
    <xf numFmtId="0" fontId="3" fillId="0" borderId="4" xfId="0" applyFont="1" applyBorder="1" applyAlignment="1">
      <alignment horizontal="left" vertical="center"/>
    </xf>
    <xf numFmtId="0" fontId="3" fillId="0" borderId="3" xfId="0" applyFont="1" applyBorder="1" applyAlignment="1">
      <alignment horizontal="left" vertical="center"/>
    </xf>
    <xf numFmtId="0" fontId="3" fillId="0" borderId="1" xfId="0" applyFont="1" applyBorder="1" applyAlignment="1">
      <alignment horizontal="left" vertical="center" wrapText="1"/>
    </xf>
    <xf numFmtId="0" fontId="3" fillId="0" borderId="1" xfId="0" applyFont="1" applyBorder="1" applyAlignment="1">
      <alignment horizontal="center" vertical="center" wrapText="1"/>
    </xf>
    <xf numFmtId="0" fontId="3" fillId="0" borderId="1" xfId="0" applyFont="1" applyBorder="1" applyAlignment="1">
      <alignment horizontal="left" vertical="center"/>
    </xf>
    <xf numFmtId="0" fontId="2" fillId="0" borderId="1" xfId="0" applyFont="1" applyBorder="1">
      <alignment vertical="center"/>
    </xf>
    <xf numFmtId="2" fontId="2" fillId="0" borderId="1" xfId="0" applyNumberFormat="1" applyFont="1" applyBorder="1">
      <alignment vertical="center"/>
    </xf>
    <xf numFmtId="0" fontId="2" fillId="0" borderId="0" xfId="0" applyFont="1">
      <alignment vertical="center"/>
    </xf>
    <xf numFmtId="0" fontId="2" fillId="0" borderId="1" xfId="0" applyFont="1" applyBorder="1" applyAlignment="1">
      <alignment horizontal="center" vertical="center"/>
    </xf>
    <xf numFmtId="0" fontId="3" fillId="0" borderId="2" xfId="1" applyFont="1" applyBorder="1" applyAlignment="1">
      <alignment horizontal="left" vertical="center"/>
    </xf>
    <xf numFmtId="0" fontId="3" fillId="0" borderId="7" xfId="1" applyFont="1" applyBorder="1" applyAlignment="1">
      <alignment horizontal="left" vertical="center" wrapText="1"/>
    </xf>
    <xf numFmtId="164" fontId="3" fillId="2" borderId="1" xfId="0" applyNumberFormat="1" applyFont="1" applyFill="1" applyBorder="1" applyAlignment="1">
      <alignment horizontal="center" vertical="center"/>
    </xf>
    <xf numFmtId="0" fontId="2" fillId="0" borderId="4" xfId="1" applyFont="1" applyBorder="1" applyAlignment="1">
      <alignment vertical="center"/>
    </xf>
    <xf numFmtId="0" fontId="2" fillId="0" borderId="3" xfId="1" applyFont="1" applyBorder="1" applyAlignment="1">
      <alignment vertical="center"/>
    </xf>
    <xf numFmtId="0" fontId="2" fillId="0" borderId="2" xfId="1" applyFont="1" applyBorder="1" applyAlignment="1">
      <alignment horizontal="center" vertical="center"/>
    </xf>
    <xf numFmtId="0" fontId="3" fillId="8" borderId="1" xfId="1" applyFont="1" applyFill="1" applyBorder="1" applyAlignment="1">
      <alignment horizontal="center" vertical="center"/>
    </xf>
    <xf numFmtId="0" fontId="3" fillId="0" borderId="3" xfId="1" applyFont="1" applyBorder="1" applyAlignment="1">
      <alignment vertical="center"/>
    </xf>
    <xf numFmtId="0" fontId="2" fillId="0" borderId="1" xfId="1" applyFont="1" applyBorder="1" applyAlignment="1">
      <alignment horizontal="center" vertical="center"/>
    </xf>
    <xf numFmtId="0" fontId="2" fillId="0" borderId="3" xfId="1" applyFont="1" applyBorder="1" applyAlignment="1">
      <alignment horizontal="center" vertical="center"/>
    </xf>
    <xf numFmtId="0" fontId="2" fillId="0" borderId="3" xfId="1" quotePrefix="1" applyFont="1" applyBorder="1" applyAlignment="1">
      <alignment horizontal="center" vertical="center"/>
    </xf>
    <xf numFmtId="0" fontId="2" fillId="0" borderId="3" xfId="1" quotePrefix="1" applyFont="1" applyBorder="1" applyAlignment="1">
      <alignment horizontal="center" vertical="center" wrapText="1"/>
    </xf>
    <xf numFmtId="0" fontId="2" fillId="8" borderId="1" xfId="1" applyFont="1" applyFill="1" applyBorder="1" applyAlignment="1">
      <alignment horizontal="center" vertical="center"/>
    </xf>
    <xf numFmtId="0" fontId="2" fillId="0" borderId="4" xfId="1" applyFont="1" applyBorder="1" applyAlignment="1">
      <alignment horizontal="left" vertical="center"/>
    </xf>
    <xf numFmtId="0" fontId="2" fillId="0" borderId="1" xfId="1" applyFont="1" applyBorder="1" applyAlignment="1">
      <alignment horizontal="center" vertical="center" wrapText="1"/>
    </xf>
    <xf numFmtId="0" fontId="8" fillId="0" borderId="1" xfId="1" applyFont="1" applyBorder="1" applyAlignment="1">
      <alignment vertical="center"/>
    </xf>
    <xf numFmtId="0" fontId="8" fillId="0" borderId="0" xfId="1" applyFont="1" applyAlignment="1">
      <alignment vertical="center"/>
    </xf>
    <xf numFmtId="0" fontId="2" fillId="8" borderId="1" xfId="0" applyFont="1" applyFill="1" applyBorder="1" applyAlignment="1">
      <alignment horizontal="center" vertical="center"/>
    </xf>
    <xf numFmtId="0" fontId="2" fillId="0" borderId="2" xfId="0" applyFont="1" applyBorder="1" applyAlignment="1">
      <alignment horizontal="center" vertical="center"/>
    </xf>
    <xf numFmtId="0" fontId="2" fillId="0" borderId="4" xfId="0" applyFont="1" applyBorder="1" applyAlignment="1">
      <alignment horizontal="left" vertical="center"/>
    </xf>
    <xf numFmtId="0" fontId="2" fillId="0" borderId="3" xfId="0" applyFont="1" applyBorder="1">
      <alignment vertical="center"/>
    </xf>
    <xf numFmtId="0" fontId="2" fillId="0" borderId="1" xfId="0" applyFont="1" applyBorder="1" applyAlignment="1">
      <alignment horizontal="center" vertical="center" wrapText="1"/>
    </xf>
    <xf numFmtId="0" fontId="3" fillId="0" borderId="2" xfId="1" applyFont="1" applyBorder="1" applyAlignment="1">
      <alignment vertical="center"/>
    </xf>
    <xf numFmtId="0" fontId="9" fillId="0" borderId="1" xfId="0" applyFont="1" applyBorder="1" applyAlignment="1">
      <alignment horizontal="center" vertical="center"/>
    </xf>
    <xf numFmtId="0" fontId="10" fillId="0" borderId="1" xfId="0" quotePrefix="1" applyFont="1" applyBorder="1" applyAlignment="1">
      <alignment horizontal="center" vertical="center" wrapText="1"/>
    </xf>
    <xf numFmtId="0" fontId="3" fillId="8" borderId="1" xfId="0" applyFont="1" applyFill="1" applyBorder="1" applyAlignment="1">
      <alignment horizontal="center" vertical="center"/>
    </xf>
    <xf numFmtId="0" fontId="3" fillId="0" borderId="3" xfId="0" applyFont="1" applyBorder="1">
      <alignment vertical="center"/>
    </xf>
    <xf numFmtId="0" fontId="3" fillId="0" borderId="1" xfId="0" applyFont="1" applyBorder="1">
      <alignment vertical="center"/>
    </xf>
    <xf numFmtId="0" fontId="3" fillId="0" borderId="1" xfId="0" quotePrefix="1" applyFont="1" applyBorder="1" applyAlignment="1">
      <alignment horizontal="center" vertical="center" wrapText="1"/>
    </xf>
    <xf numFmtId="0" fontId="3" fillId="0" borderId="3" xfId="0" applyFont="1" applyBorder="1" applyAlignment="1">
      <alignment horizontal="center" vertical="center"/>
    </xf>
    <xf numFmtId="0" fontId="3" fillId="0" borderId="4" xfId="0" applyFont="1" applyBorder="1">
      <alignment vertical="center"/>
    </xf>
    <xf numFmtId="2" fontId="2" fillId="0" borderId="0" xfId="1" applyNumberFormat="1" applyFont="1" applyAlignment="1">
      <alignment vertical="center"/>
    </xf>
    <xf numFmtId="0" fontId="13" fillId="3" borderId="0" xfId="1" applyFont="1" applyFill="1" applyAlignment="1">
      <alignment horizontal="center" vertical="center"/>
    </xf>
    <xf numFmtId="0" fontId="13" fillId="5" borderId="0" xfId="1" applyFont="1" applyFill="1" applyAlignment="1">
      <alignment horizontal="center" vertical="center"/>
    </xf>
    <xf numFmtId="0" fontId="14" fillId="0" borderId="0" xfId="1" applyFont="1" applyAlignment="1">
      <alignment vertical="center"/>
    </xf>
    <xf numFmtId="0" fontId="7" fillId="0" borderId="0" xfId="2" applyFont="1" applyAlignment="1">
      <alignment horizontal="center" vertical="center"/>
    </xf>
    <xf numFmtId="0" fontId="15" fillId="0" borderId="0" xfId="1" applyFont="1" applyAlignment="1">
      <alignment vertical="center"/>
    </xf>
    <xf numFmtId="0" fontId="14" fillId="0" borderId="0" xfId="1" applyFont="1" applyAlignment="1">
      <alignment horizontal="center" vertical="center"/>
    </xf>
    <xf numFmtId="0" fontId="7" fillId="0" borderId="0" xfId="2" quotePrefix="1" applyFont="1" applyAlignment="1">
      <alignment horizontal="center" vertical="center"/>
    </xf>
    <xf numFmtId="0" fontId="7" fillId="0" borderId="0" xfId="1" applyFont="1" applyAlignment="1">
      <alignment vertical="center"/>
    </xf>
    <xf numFmtId="0" fontId="7" fillId="0" borderId="0" xfId="1" quotePrefix="1" applyFont="1" applyAlignment="1">
      <alignment horizontal="center" vertical="center"/>
    </xf>
    <xf numFmtId="0" fontId="7" fillId="0" borderId="0" xfId="1" applyFont="1" applyAlignment="1">
      <alignment horizontal="left" vertical="center"/>
    </xf>
    <xf numFmtId="0" fontId="7" fillId="0" borderId="0" xfId="1" applyFont="1" applyAlignment="1">
      <alignment horizontal="center" vertical="center"/>
    </xf>
    <xf numFmtId="0" fontId="17" fillId="0" borderId="0" xfId="0" applyFont="1">
      <alignment vertical="center"/>
    </xf>
    <xf numFmtId="0" fontId="18" fillId="0" borderId="0" xfId="0" applyFont="1">
      <alignment vertical="center"/>
    </xf>
    <xf numFmtId="0" fontId="17" fillId="0" borderId="8" xfId="5" applyFont="1" applyBorder="1" applyAlignment="1">
      <alignment horizontal="right" vertical="center"/>
    </xf>
    <xf numFmtId="0" fontId="20" fillId="0" borderId="9" xfId="0" applyFont="1" applyBorder="1">
      <alignment vertical="center"/>
    </xf>
    <xf numFmtId="0" fontId="20" fillId="0" borderId="10" xfId="0" applyFont="1" applyBorder="1">
      <alignment vertical="center"/>
    </xf>
    <xf numFmtId="0" fontId="21" fillId="0" borderId="10" xfId="0" applyFont="1" applyBorder="1">
      <alignment vertical="center"/>
    </xf>
    <xf numFmtId="0" fontId="20" fillId="0" borderId="12" xfId="0" applyFont="1" applyBorder="1">
      <alignment vertical="center"/>
    </xf>
    <xf numFmtId="0" fontId="20" fillId="0" borderId="13" xfId="0" applyFont="1" applyBorder="1">
      <alignment vertical="center"/>
    </xf>
    <xf numFmtId="0" fontId="21" fillId="0" borderId="13" xfId="0" applyFont="1" applyBorder="1">
      <alignment vertical="center"/>
    </xf>
    <xf numFmtId="0" fontId="25" fillId="0" borderId="15" xfId="0" applyFont="1" applyBorder="1" applyAlignment="1">
      <alignment horizontal="right" vertical="center"/>
    </xf>
    <xf numFmtId="0" fontId="17" fillId="0" borderId="16" xfId="0" applyFont="1" applyBorder="1">
      <alignment vertical="center"/>
    </xf>
    <xf numFmtId="0" fontId="25" fillId="0" borderId="16" xfId="0" applyFont="1" applyBorder="1" applyAlignment="1">
      <alignment horizontal="right" vertical="center"/>
    </xf>
    <xf numFmtId="0" fontId="21" fillId="0" borderId="16" xfId="0" applyFont="1" applyBorder="1" applyAlignment="1">
      <alignment horizontal="right" vertical="center"/>
    </xf>
    <xf numFmtId="0" fontId="25" fillId="0" borderId="16" xfId="0" applyFont="1" applyBorder="1" applyAlignment="1">
      <alignment horizontal="left" vertical="center"/>
    </xf>
    <xf numFmtId="0" fontId="17" fillId="0" borderId="16" xfId="0" applyFont="1" applyBorder="1" applyAlignment="1">
      <alignment horizontal="left" vertical="center"/>
    </xf>
    <xf numFmtId="0" fontId="25" fillId="0" borderId="17" xfId="0" applyFont="1" applyBorder="1" applyAlignment="1">
      <alignment horizontal="left" vertical="center"/>
    </xf>
    <xf numFmtId="0" fontId="17" fillId="0" borderId="18" xfId="0" applyFont="1" applyBorder="1" applyAlignment="1">
      <alignment horizontal="center" vertical="center"/>
    </xf>
    <xf numFmtId="0" fontId="26" fillId="0" borderId="0" xfId="0" applyFont="1" applyAlignment="1">
      <alignment horizontal="left" vertical="center"/>
    </xf>
    <xf numFmtId="0" fontId="17" fillId="0" borderId="0" xfId="0" applyFont="1" applyAlignment="1">
      <alignment horizontal="center" vertical="center"/>
    </xf>
    <xf numFmtId="0" fontId="18" fillId="0" borderId="0" xfId="0" applyFont="1" applyAlignment="1">
      <alignment horizontal="center" vertical="center"/>
    </xf>
    <xf numFmtId="0" fontId="17" fillId="0" borderId="19" xfId="0" applyFont="1" applyBorder="1">
      <alignment vertical="center"/>
    </xf>
    <xf numFmtId="0" fontId="17" fillId="0" borderId="18" xfId="0" applyFont="1" applyBorder="1">
      <alignment vertical="center"/>
    </xf>
    <xf numFmtId="0" fontId="24" fillId="0" borderId="21" xfId="0" applyFont="1" applyBorder="1">
      <alignment vertical="center"/>
    </xf>
    <xf numFmtId="0" fontId="25" fillId="0" borderId="21" xfId="0" applyFont="1" applyBorder="1" applyAlignment="1">
      <alignment horizontal="center" vertical="center"/>
    </xf>
    <xf numFmtId="0" fontId="17" fillId="0" borderId="21" xfId="0" applyFont="1" applyBorder="1">
      <alignment vertical="center"/>
    </xf>
    <xf numFmtId="0" fontId="24" fillId="0" borderId="23" xfId="0" applyFont="1" applyBorder="1">
      <alignment vertical="center"/>
    </xf>
    <xf numFmtId="0" fontId="29" fillId="0" borderId="13" xfId="0" applyFont="1" applyBorder="1">
      <alignment vertical="center"/>
    </xf>
    <xf numFmtId="0" fontId="25" fillId="0" borderId="13" xfId="0" applyFont="1" applyBorder="1" applyAlignment="1">
      <alignment horizontal="center" vertical="center"/>
    </xf>
    <xf numFmtId="0" fontId="17" fillId="0" borderId="13" xfId="0" applyFont="1" applyBorder="1">
      <alignment vertical="center"/>
    </xf>
    <xf numFmtId="0" fontId="29" fillId="0" borderId="27" xfId="0" applyFont="1" applyBorder="1">
      <alignment vertical="center"/>
    </xf>
    <xf numFmtId="0" fontId="24" fillId="0" borderId="30" xfId="0" applyFont="1" applyBorder="1">
      <alignment vertical="center"/>
    </xf>
    <xf numFmtId="0" fontId="17" fillId="0" borderId="32" xfId="0" applyFont="1" applyBorder="1">
      <alignment vertical="center"/>
    </xf>
    <xf numFmtId="0" fontId="17" fillId="0" borderId="34" xfId="0" applyFont="1" applyBorder="1">
      <alignment vertical="center"/>
    </xf>
    <xf numFmtId="0" fontId="24" fillId="0" borderId="16" xfId="0" applyFont="1" applyBorder="1">
      <alignment vertical="center"/>
    </xf>
    <xf numFmtId="0" fontId="17" fillId="0" borderId="35" xfId="0" applyFont="1" applyBorder="1">
      <alignment vertical="center"/>
    </xf>
    <xf numFmtId="0" fontId="28" fillId="0" borderId="0" xfId="0" applyFont="1">
      <alignment vertical="center"/>
    </xf>
    <xf numFmtId="0" fontId="17" fillId="0" borderId="0" xfId="0" applyFont="1" applyAlignment="1">
      <alignment vertical="center" textRotation="90"/>
    </xf>
    <xf numFmtId="0" fontId="29" fillId="0" borderId="37" xfId="0" applyFont="1" applyBorder="1">
      <alignment vertical="center"/>
    </xf>
    <xf numFmtId="0" fontId="17" fillId="0" borderId="38" xfId="0" applyFont="1" applyBorder="1">
      <alignment vertical="center"/>
    </xf>
    <xf numFmtId="0" fontId="17" fillId="0" borderId="38" xfId="0" applyFont="1" applyBorder="1" applyAlignment="1">
      <alignment horizontal="center" vertical="center"/>
    </xf>
    <xf numFmtId="0" fontId="17" fillId="0" borderId="37" xfId="0" applyFont="1" applyBorder="1">
      <alignment vertical="center"/>
    </xf>
    <xf numFmtId="0" fontId="17" fillId="0" borderId="41" xfId="0" applyFont="1" applyBorder="1">
      <alignment vertical="center"/>
    </xf>
    <xf numFmtId="0" fontId="29" fillId="0" borderId="0" xfId="0" applyFont="1">
      <alignment vertical="center"/>
    </xf>
    <xf numFmtId="0" fontId="17" fillId="0" borderId="42" xfId="0" applyFont="1" applyBorder="1">
      <alignment vertical="center"/>
    </xf>
    <xf numFmtId="0" fontId="24" fillId="0" borderId="0" xfId="0" applyFont="1">
      <alignment vertical="center"/>
    </xf>
    <xf numFmtId="0" fontId="24" fillId="0" borderId="43" xfId="0" applyFont="1" applyBorder="1">
      <alignment vertical="center"/>
    </xf>
    <xf numFmtId="0" fontId="24" fillId="0" borderId="32" xfId="0" applyFont="1" applyBorder="1">
      <alignment vertical="center"/>
    </xf>
    <xf numFmtId="0" fontId="17" fillId="0" borderId="44" xfId="0" applyFont="1" applyBorder="1" applyAlignment="1">
      <alignment horizontal="center" vertical="center"/>
    </xf>
    <xf numFmtId="0" fontId="24" fillId="0" borderId="0" xfId="0" applyFont="1" applyAlignment="1">
      <alignment horizontal="center" vertical="center"/>
    </xf>
    <xf numFmtId="0" fontId="24" fillId="0" borderId="0" xfId="0" applyFont="1" applyAlignment="1">
      <alignment horizontal="right" vertical="center"/>
    </xf>
    <xf numFmtId="0" fontId="25" fillId="0" borderId="0" xfId="0" applyFont="1" applyAlignment="1">
      <alignment horizontal="center" vertical="center"/>
    </xf>
    <xf numFmtId="0" fontId="24" fillId="0" borderId="42" xfId="0" applyFont="1" applyBorder="1">
      <alignment vertical="center"/>
    </xf>
    <xf numFmtId="0" fontId="29" fillId="0" borderId="43" xfId="0" applyFont="1" applyBorder="1">
      <alignment vertical="center"/>
    </xf>
    <xf numFmtId="0" fontId="29" fillId="0" borderId="32" xfId="0" applyFont="1" applyBorder="1">
      <alignment vertical="center"/>
    </xf>
    <xf numFmtId="0" fontId="30" fillId="0" borderId="37" xfId="0" applyFont="1" applyBorder="1">
      <alignment vertical="center"/>
    </xf>
    <xf numFmtId="0" fontId="31" fillId="0" borderId="0" xfId="0" applyFont="1" applyAlignment="1">
      <alignment horizontal="right" vertical="center"/>
    </xf>
    <xf numFmtId="0" fontId="31" fillId="0" borderId="42" xfId="0" applyFont="1" applyBorder="1">
      <alignment vertical="center"/>
    </xf>
    <xf numFmtId="0" fontId="24" fillId="0" borderId="47" xfId="0" applyFont="1" applyBorder="1">
      <alignment vertical="center"/>
    </xf>
    <xf numFmtId="0" fontId="17" fillId="0" borderId="44" xfId="0" applyFont="1" applyBorder="1">
      <alignment vertical="center"/>
    </xf>
    <xf numFmtId="0" fontId="17" fillId="0" borderId="13" xfId="0" applyFont="1" applyBorder="1" applyAlignment="1">
      <alignment vertical="center" textRotation="90"/>
    </xf>
    <xf numFmtId="0" fontId="17" fillId="0" borderId="13" xfId="0" applyFont="1" applyBorder="1" applyAlignment="1">
      <alignment horizontal="left" vertical="center"/>
    </xf>
    <xf numFmtId="0" fontId="17" fillId="0" borderId="6" xfId="0" applyFont="1" applyBorder="1">
      <alignment vertical="center"/>
    </xf>
    <xf numFmtId="0" fontId="17" fillId="0" borderId="49" xfId="0" applyFont="1" applyBorder="1">
      <alignment vertical="center"/>
    </xf>
    <xf numFmtId="0" fontId="17" fillId="0" borderId="52" xfId="0" applyFont="1" applyBorder="1" applyAlignment="1">
      <alignment horizontal="center" vertical="center"/>
    </xf>
    <xf numFmtId="0" fontId="17" fillId="0" borderId="30" xfId="0" applyFont="1" applyBorder="1" applyAlignment="1">
      <alignment horizontal="center" vertical="center"/>
    </xf>
    <xf numFmtId="0" fontId="25" fillId="0" borderId="16" xfId="0" applyFont="1" applyBorder="1" applyAlignment="1">
      <alignment horizontal="center" vertical="center"/>
    </xf>
    <xf numFmtId="0" fontId="33" fillId="0" borderId="53" xfId="0" applyFont="1" applyBorder="1" applyAlignment="1">
      <alignment horizontal="center" vertical="center"/>
    </xf>
    <xf numFmtId="0" fontId="17" fillId="0" borderId="53" xfId="0" applyFont="1" applyBorder="1" applyAlignment="1">
      <alignment horizontal="center" vertical="center"/>
    </xf>
    <xf numFmtId="0" fontId="17" fillId="0" borderId="37" xfId="0" applyFont="1" applyBorder="1" applyAlignment="1">
      <alignment horizontal="center" vertical="center"/>
    </xf>
    <xf numFmtId="0" fontId="17" fillId="0" borderId="0" xfId="0" applyFont="1" applyAlignment="1">
      <alignment horizontal="left" vertical="center"/>
    </xf>
    <xf numFmtId="0" fontId="25" fillId="0" borderId="0" xfId="0" applyFont="1" applyAlignment="1">
      <alignment horizontal="left" vertical="center"/>
    </xf>
    <xf numFmtId="0" fontId="17" fillId="0" borderId="54" xfId="0" applyFont="1" applyBorder="1" applyAlignment="1">
      <alignment horizontal="center" vertical="center"/>
    </xf>
    <xf numFmtId="0" fontId="17" fillId="0" borderId="47" xfId="0" applyFont="1" applyBorder="1" applyAlignment="1">
      <alignment horizontal="center" vertical="center"/>
    </xf>
    <xf numFmtId="0" fontId="29" fillId="0" borderId="0" xfId="0" applyFont="1" applyAlignment="1">
      <alignment horizontal="left" vertical="center"/>
    </xf>
    <xf numFmtId="0" fontId="29" fillId="0" borderId="56" xfId="0" applyFont="1" applyBorder="1">
      <alignment vertical="center"/>
    </xf>
    <xf numFmtId="0" fontId="24" fillId="0" borderId="57" xfId="0" applyFont="1" applyBorder="1" applyAlignment="1">
      <alignment horizontal="center" vertical="center"/>
    </xf>
    <xf numFmtId="0" fontId="17" fillId="0" borderId="57" xfId="0" applyFont="1" applyBorder="1" applyAlignment="1">
      <alignment horizontal="center" vertical="center"/>
    </xf>
    <xf numFmtId="0" fontId="17" fillId="0" borderId="58" xfId="0" applyFont="1" applyBorder="1" applyAlignment="1">
      <alignment horizontal="center" vertical="center" wrapText="1"/>
    </xf>
    <xf numFmtId="0" fontId="29" fillId="0" borderId="56" xfId="0" applyFont="1" applyBorder="1" applyAlignment="1">
      <alignment horizontal="left" vertical="center"/>
    </xf>
    <xf numFmtId="0" fontId="17" fillId="0" borderId="56" xfId="0" applyFont="1" applyBorder="1">
      <alignment vertical="center"/>
    </xf>
    <xf numFmtId="0" fontId="25" fillId="0" borderId="56" xfId="0" applyFont="1" applyBorder="1" applyAlignment="1">
      <alignment horizontal="left" vertical="center"/>
    </xf>
    <xf numFmtId="0" fontId="25" fillId="0" borderId="56" xfId="0" applyFont="1" applyBorder="1" applyAlignment="1">
      <alignment horizontal="center" vertical="center"/>
    </xf>
    <xf numFmtId="0" fontId="17" fillId="0" borderId="60" xfId="0" applyFont="1" applyBorder="1">
      <alignment vertical="center"/>
    </xf>
    <xf numFmtId="0" fontId="17" fillId="0" borderId="0" xfId="0" applyFont="1" applyAlignment="1">
      <alignment vertical="center" wrapText="1"/>
    </xf>
    <xf numFmtId="0" fontId="17" fillId="0" borderId="0" xfId="0" applyFont="1" applyAlignment="1">
      <alignment vertical="center" wrapText="1" shrinkToFit="1"/>
    </xf>
    <xf numFmtId="0" fontId="24" fillId="0" borderId="41" xfId="0" applyFont="1" applyBorder="1" applyAlignment="1">
      <alignment vertical="top" wrapText="1"/>
    </xf>
    <xf numFmtId="0" fontId="24" fillId="0" borderId="61" xfId="0" applyFont="1" applyBorder="1" applyAlignment="1">
      <alignment vertical="top"/>
    </xf>
    <xf numFmtId="0" fontId="24" fillId="0" borderId="61" xfId="0" applyFont="1" applyBorder="1" applyAlignment="1">
      <alignment vertical="top" wrapText="1"/>
    </xf>
    <xf numFmtId="0" fontId="24" fillId="0" borderId="0" xfId="0" applyFont="1" applyAlignment="1">
      <alignment vertical="top"/>
    </xf>
    <xf numFmtId="0" fontId="17" fillId="0" borderId="41" xfId="0" applyFont="1" applyBorder="1" applyAlignment="1">
      <alignment horizontal="left" vertical="top"/>
    </xf>
    <xf numFmtId="0" fontId="17" fillId="0" borderId="61" xfId="0" applyFont="1" applyBorder="1" applyAlignment="1">
      <alignment horizontal="left" vertical="top"/>
    </xf>
    <xf numFmtId="0" fontId="37" fillId="0" borderId="41" xfId="0" applyFont="1" applyBorder="1" applyAlignment="1">
      <alignment horizontal="left" vertical="top"/>
    </xf>
    <xf numFmtId="0" fontId="37" fillId="0" borderId="0" xfId="0" applyFont="1" applyAlignment="1">
      <alignment horizontal="left" vertical="top"/>
    </xf>
    <xf numFmtId="0" fontId="37" fillId="0" borderId="61" xfId="0" applyFont="1" applyBorder="1" applyAlignment="1">
      <alignment horizontal="left" vertical="top"/>
    </xf>
    <xf numFmtId="0" fontId="24" fillId="0" borderId="49" xfId="0" applyFont="1" applyBorder="1" applyAlignment="1">
      <alignment vertical="top"/>
    </xf>
    <xf numFmtId="0" fontId="31" fillId="0" borderId="6" xfId="0" applyFont="1" applyBorder="1" applyAlignment="1">
      <alignment vertical="top"/>
    </xf>
    <xf numFmtId="0" fontId="31" fillId="0" borderId="13" xfId="0" applyFont="1" applyBorder="1" applyAlignment="1">
      <alignment vertical="top"/>
    </xf>
    <xf numFmtId="0" fontId="24" fillId="0" borderId="16" xfId="0" applyFont="1" applyBorder="1" applyAlignment="1">
      <alignment vertical="top"/>
    </xf>
    <xf numFmtId="0" fontId="24" fillId="0" borderId="33" xfId="0" applyFont="1" applyBorder="1" applyAlignment="1">
      <alignment vertical="top"/>
    </xf>
    <xf numFmtId="0" fontId="24" fillId="0" borderId="70" xfId="0" applyFont="1" applyBorder="1" applyAlignment="1">
      <alignment vertical="top"/>
    </xf>
    <xf numFmtId="0" fontId="17" fillId="0" borderId="34" xfId="0" applyFont="1" applyBorder="1" applyAlignment="1">
      <alignment horizontal="left" vertical="top"/>
    </xf>
    <xf numFmtId="0" fontId="17" fillId="0" borderId="33" xfId="0" applyFont="1" applyBorder="1" applyAlignment="1">
      <alignment horizontal="left" vertical="top"/>
    </xf>
    <xf numFmtId="0" fontId="37" fillId="0" borderId="34" xfId="0" applyFont="1" applyBorder="1" applyAlignment="1">
      <alignment horizontal="left" vertical="top"/>
    </xf>
    <xf numFmtId="0" fontId="37" fillId="0" borderId="16" xfId="0" applyFont="1" applyBorder="1" applyAlignment="1">
      <alignment horizontal="left" vertical="top"/>
    </xf>
    <xf numFmtId="0" fontId="37" fillId="0" borderId="33" xfId="0" applyFont="1" applyBorder="1" applyAlignment="1">
      <alignment horizontal="left" vertical="top"/>
    </xf>
    <xf numFmtId="0" fontId="31" fillId="0" borderId="13" xfId="0" applyFont="1" applyBorder="1" applyAlignment="1">
      <alignment vertical="top" wrapText="1"/>
    </xf>
    <xf numFmtId="0" fontId="31" fillId="0" borderId="6" xfId="0" applyFont="1" applyBorder="1" applyAlignment="1">
      <alignment vertical="top" wrapText="1"/>
    </xf>
    <xf numFmtId="0" fontId="31" fillId="0" borderId="5" xfId="0" applyFont="1" applyBorder="1" applyAlignment="1">
      <alignment vertical="top"/>
    </xf>
    <xf numFmtId="0" fontId="24" fillId="0" borderId="13" xfId="0" applyFont="1" applyBorder="1" applyAlignment="1">
      <alignment vertical="top" wrapText="1"/>
    </xf>
    <xf numFmtId="0" fontId="24" fillId="0" borderId="13" xfId="0" applyFont="1" applyBorder="1" applyAlignment="1">
      <alignment vertical="top"/>
    </xf>
    <xf numFmtId="0" fontId="24" fillId="0" borderId="6" xfId="0" applyFont="1" applyBorder="1" applyAlignment="1">
      <alignment vertical="top"/>
    </xf>
    <xf numFmtId="0" fontId="17" fillId="0" borderId="49" xfId="0" applyFont="1" applyBorder="1" applyAlignment="1">
      <alignment horizontal="left" vertical="top" wrapText="1"/>
    </xf>
    <xf numFmtId="0" fontId="17" fillId="0" borderId="6" xfId="0" applyFont="1" applyBorder="1" applyAlignment="1">
      <alignment horizontal="left" vertical="top" wrapText="1"/>
    </xf>
    <xf numFmtId="0" fontId="37" fillId="0" borderId="49" xfId="0" applyFont="1" applyBorder="1" applyAlignment="1">
      <alignment horizontal="left" vertical="top"/>
    </xf>
    <xf numFmtId="0" fontId="37" fillId="0" borderId="13" xfId="0" applyFont="1" applyBorder="1" applyAlignment="1">
      <alignment horizontal="left" vertical="top"/>
    </xf>
    <xf numFmtId="0" fontId="37" fillId="0" borderId="6" xfId="0" applyFont="1" applyBorder="1" applyAlignment="1">
      <alignment horizontal="left" vertical="top"/>
    </xf>
    <xf numFmtId="0" fontId="17" fillId="0" borderId="6" xfId="0" applyFont="1" applyBorder="1" applyAlignment="1">
      <alignment horizontal="left" vertical="top"/>
    </xf>
    <xf numFmtId="0" fontId="24" fillId="0" borderId="41" xfId="0" applyFont="1" applyBorder="1" applyAlignment="1">
      <alignment vertical="top"/>
    </xf>
    <xf numFmtId="0" fontId="24" fillId="0" borderId="34" xfId="0" applyFont="1" applyBorder="1" applyAlignment="1">
      <alignment vertical="top" wrapText="1"/>
    </xf>
    <xf numFmtId="0" fontId="24" fillId="0" borderId="7" xfId="0" applyFont="1" applyBorder="1" applyAlignment="1">
      <alignment vertical="top"/>
    </xf>
    <xf numFmtId="0" fontId="17" fillId="0" borderId="49" xfId="0" applyFont="1" applyBorder="1" applyAlignment="1">
      <alignment horizontal="left" vertical="top"/>
    </xf>
    <xf numFmtId="0" fontId="31" fillId="0" borderId="0" xfId="0" applyFont="1" applyAlignment="1">
      <alignment vertical="top"/>
    </xf>
    <xf numFmtId="0" fontId="24" fillId="0" borderId="49" xfId="0" applyFont="1" applyBorder="1" applyAlignment="1">
      <alignment vertical="top" wrapText="1"/>
    </xf>
    <xf numFmtId="0" fontId="17" fillId="0" borderId="63" xfId="0" applyFont="1" applyBorder="1" applyAlignment="1">
      <alignment horizontal="left" vertical="top"/>
    </xf>
    <xf numFmtId="0" fontId="17" fillId="0" borderId="46" xfId="0" applyFont="1" applyBorder="1" applyAlignment="1">
      <alignment horizontal="left" vertical="top"/>
    </xf>
    <xf numFmtId="0" fontId="37" fillId="0" borderId="63" xfId="0" applyFont="1" applyBorder="1" applyAlignment="1">
      <alignment horizontal="left" vertical="top"/>
    </xf>
    <xf numFmtId="0" fontId="37" fillId="0" borderId="44" xfId="0" applyFont="1" applyBorder="1" applyAlignment="1">
      <alignment horizontal="left" vertical="top"/>
    </xf>
    <xf numFmtId="0" fontId="37" fillId="0" borderId="46" xfId="0" applyFont="1" applyBorder="1" applyAlignment="1">
      <alignment horizontal="left" vertical="top"/>
    </xf>
    <xf numFmtId="0" fontId="24" fillId="0" borderId="16" xfId="0" applyFont="1" applyBorder="1" applyAlignment="1">
      <alignment vertical="top" wrapText="1"/>
    </xf>
    <xf numFmtId="0" fontId="24" fillId="0" borderId="33" xfId="0" applyFont="1" applyBorder="1" applyAlignment="1">
      <alignment vertical="top" wrapText="1"/>
    </xf>
    <xf numFmtId="0" fontId="24" fillId="0" borderId="6" xfId="0" applyFont="1" applyBorder="1" applyAlignment="1">
      <alignment vertical="top" wrapText="1"/>
    </xf>
    <xf numFmtId="0" fontId="18" fillId="0" borderId="34" xfId="0" applyFont="1" applyBorder="1">
      <alignment vertical="center"/>
    </xf>
    <xf numFmtId="0" fontId="17" fillId="0" borderId="33" xfId="0" applyFont="1" applyBorder="1">
      <alignment vertical="center"/>
    </xf>
    <xf numFmtId="0" fontId="21" fillId="0" borderId="34" xfId="0" applyFont="1" applyBorder="1" applyAlignment="1">
      <alignment vertical="top"/>
    </xf>
    <xf numFmtId="0" fontId="18" fillId="0" borderId="33" xfId="0" applyFont="1" applyBorder="1" applyAlignment="1">
      <alignment vertical="top"/>
    </xf>
    <xf numFmtId="0" fontId="18" fillId="0" borderId="49" xfId="0" applyFont="1" applyBorder="1">
      <alignment vertical="center"/>
    </xf>
    <xf numFmtId="0" fontId="25" fillId="0" borderId="13" xfId="0" applyFont="1" applyBorder="1">
      <alignment vertical="center"/>
    </xf>
    <xf numFmtId="0" fontId="17" fillId="0" borderId="61" xfId="0" applyFont="1" applyBorder="1">
      <alignment vertical="center"/>
    </xf>
    <xf numFmtId="0" fontId="18" fillId="0" borderId="16" xfId="0" applyFont="1" applyBorder="1">
      <alignment vertical="center"/>
    </xf>
    <xf numFmtId="0" fontId="25" fillId="0" borderId="16" xfId="0" applyFont="1" applyBorder="1">
      <alignment vertical="center"/>
    </xf>
    <xf numFmtId="0" fontId="25" fillId="0" borderId="41" xfId="0" applyFont="1" applyBorder="1">
      <alignment vertical="center"/>
    </xf>
    <xf numFmtId="0" fontId="25" fillId="0" borderId="61" xfId="0" applyFont="1" applyBorder="1">
      <alignment vertical="center"/>
    </xf>
    <xf numFmtId="0" fontId="25" fillId="0" borderId="0" xfId="0" applyFont="1">
      <alignment vertical="center"/>
    </xf>
    <xf numFmtId="0" fontId="18" fillId="0" borderId="13" xfId="0" applyFont="1" applyBorder="1">
      <alignment vertical="center"/>
    </xf>
    <xf numFmtId="0" fontId="17" fillId="0" borderId="6" xfId="0" applyFont="1" applyBorder="1" applyAlignment="1">
      <alignment horizontal="right" vertical="center"/>
    </xf>
    <xf numFmtId="0" fontId="25" fillId="0" borderId="49" xfId="0" applyFont="1" applyBorder="1">
      <alignment vertical="center"/>
    </xf>
    <xf numFmtId="0" fontId="25" fillId="0" borderId="6" xfId="0" applyFont="1" applyBorder="1">
      <alignment vertical="center"/>
    </xf>
    <xf numFmtId="0" fontId="37" fillId="0" borderId="0" xfId="0" applyFont="1">
      <alignment vertical="center"/>
    </xf>
    <xf numFmtId="0" fontId="25" fillId="0" borderId="33" xfId="0" applyFont="1" applyBorder="1">
      <alignment vertical="center"/>
    </xf>
    <xf numFmtId="0" fontId="21" fillId="0" borderId="34" xfId="0" applyFont="1" applyBorder="1" applyAlignment="1">
      <alignment horizontal="left" vertical="top"/>
    </xf>
    <xf numFmtId="0" fontId="18" fillId="0" borderId="6" xfId="0" applyFont="1" applyBorder="1">
      <alignment vertical="center"/>
    </xf>
    <xf numFmtId="0" fontId="21" fillId="0" borderId="41" xfId="0" applyFont="1" applyBorder="1" applyAlignment="1">
      <alignment horizontal="center" vertical="top"/>
    </xf>
    <xf numFmtId="0" fontId="21" fillId="0" borderId="16" xfId="0" applyFont="1" applyBorder="1" applyAlignment="1">
      <alignment horizontal="left" vertical="top"/>
    </xf>
    <xf numFmtId="0" fontId="21" fillId="0" borderId="0" xfId="0" applyFont="1" applyAlignment="1">
      <alignment horizontal="center" vertical="top"/>
    </xf>
    <xf numFmtId="0" fontId="17" fillId="0" borderId="71" xfId="0" applyFont="1" applyBorder="1">
      <alignment vertical="center"/>
    </xf>
    <xf numFmtId="0" fontId="21" fillId="0" borderId="9" xfId="0" applyFont="1" applyBorder="1" applyAlignment="1">
      <alignment horizontal="left" vertical="top"/>
    </xf>
    <xf numFmtId="0" fontId="17" fillId="0" borderId="11" xfId="0" applyFont="1" applyBorder="1">
      <alignment vertical="center"/>
    </xf>
    <xf numFmtId="0" fontId="18" fillId="0" borderId="14" xfId="0" applyFont="1" applyBorder="1">
      <alignment vertical="center"/>
    </xf>
    <xf numFmtId="0" fontId="21" fillId="0" borderId="50" xfId="0" applyFont="1" applyBorder="1" applyAlignment="1">
      <alignment horizontal="center" vertical="top"/>
    </xf>
    <xf numFmtId="0" fontId="17" fillId="0" borderId="72" xfId="0" applyFont="1" applyBorder="1">
      <alignment vertical="center"/>
    </xf>
    <xf numFmtId="0" fontId="38" fillId="0" borderId="33" xfId="0" applyFont="1" applyBorder="1">
      <alignment vertical="center"/>
    </xf>
    <xf numFmtId="0" fontId="21" fillId="0" borderId="0" xfId="0" applyFont="1" applyAlignment="1">
      <alignment horizontal="center" vertical="center"/>
    </xf>
    <xf numFmtId="0" fontId="39" fillId="0" borderId="6" xfId="0" applyFont="1" applyBorder="1">
      <alignment vertical="center"/>
    </xf>
    <xf numFmtId="0" fontId="17" fillId="0" borderId="50" xfId="0" applyFont="1" applyBorder="1">
      <alignment vertical="center"/>
    </xf>
    <xf numFmtId="0" fontId="17" fillId="0" borderId="8" xfId="0" applyFont="1" applyBorder="1">
      <alignment vertical="center"/>
    </xf>
    <xf numFmtId="0" fontId="18" fillId="0" borderId="8" xfId="0" applyFont="1" applyBorder="1">
      <alignment vertical="center"/>
    </xf>
    <xf numFmtId="0" fontId="17" fillId="0" borderId="8" xfId="0" applyFont="1" applyBorder="1" applyAlignment="1">
      <alignment horizontal="center" vertical="center"/>
    </xf>
    <xf numFmtId="0" fontId="17" fillId="0" borderId="8" xfId="0" applyFont="1" applyBorder="1" applyAlignment="1">
      <alignment vertical="center" wrapText="1"/>
    </xf>
    <xf numFmtId="0" fontId="17" fillId="0" borderId="0" xfId="0" applyFont="1" applyAlignment="1">
      <alignment horizontal="right" vertical="center"/>
    </xf>
    <xf numFmtId="0" fontId="40" fillId="0" borderId="0" xfId="6" applyFont="1">
      <alignment vertical="center"/>
    </xf>
    <xf numFmtId="0" fontId="41" fillId="0" borderId="0" xfId="6" applyFont="1" applyAlignment="1">
      <alignment horizontal="center" vertical="center" textRotation="90"/>
    </xf>
    <xf numFmtId="0" fontId="40" fillId="0" borderId="0" xfId="6" applyFont="1" applyAlignment="1">
      <alignment horizontal="center" vertical="center" textRotation="90"/>
    </xf>
    <xf numFmtId="0" fontId="42" fillId="0" borderId="0" xfId="6" applyFont="1" applyAlignment="1">
      <alignment horizontal="left" vertical="center"/>
    </xf>
    <xf numFmtId="0" fontId="40" fillId="0" borderId="0" xfId="6" applyFont="1" applyAlignment="1">
      <alignment horizontal="left" vertical="center" wrapText="1"/>
    </xf>
    <xf numFmtId="0" fontId="42" fillId="0" borderId="0" xfId="6" applyFont="1">
      <alignment vertical="center"/>
    </xf>
    <xf numFmtId="0" fontId="42" fillId="0" borderId="0" xfId="6" applyFont="1" applyAlignment="1">
      <alignment horizontal="left" vertical="top"/>
    </xf>
    <xf numFmtId="0" fontId="40" fillId="0" borderId="8" xfId="5" applyFont="1" applyBorder="1" applyAlignment="1">
      <alignment horizontal="right" vertical="center"/>
    </xf>
    <xf numFmtId="0" fontId="43" fillId="0" borderId="9" xfId="6" applyFont="1" applyBorder="1">
      <alignment vertical="center"/>
    </xf>
    <xf numFmtId="0" fontId="43" fillId="0" borderId="10" xfId="6" applyFont="1" applyBorder="1">
      <alignment vertical="center"/>
    </xf>
    <xf numFmtId="0" fontId="43" fillId="0" borderId="50" xfId="6" applyFont="1" applyBorder="1">
      <alignment vertical="center"/>
    </xf>
    <xf numFmtId="0" fontId="43" fillId="0" borderId="8" xfId="6" applyFont="1" applyBorder="1">
      <alignment vertical="center"/>
    </xf>
    <xf numFmtId="0" fontId="40" fillId="0" borderId="9" xfId="6" applyFont="1" applyBorder="1">
      <alignment vertical="center"/>
    </xf>
    <xf numFmtId="0" fontId="41" fillId="0" borderId="73" xfId="6" applyFont="1" applyBorder="1" applyAlignment="1">
      <alignment horizontal="center" vertical="center" textRotation="90"/>
    </xf>
    <xf numFmtId="0" fontId="40" fillId="0" borderId="73" xfId="6" applyFont="1" applyBorder="1" applyAlignment="1">
      <alignment horizontal="center" vertical="center" textRotation="90"/>
    </xf>
    <xf numFmtId="0" fontId="42" fillId="0" borderId="73" xfId="6" applyFont="1" applyBorder="1" applyAlignment="1">
      <alignment horizontal="left" vertical="center"/>
    </xf>
    <xf numFmtId="0" fontId="40" fillId="0" borderId="73" xfId="6" applyFont="1" applyBorder="1" applyAlignment="1">
      <alignment horizontal="left" vertical="center" wrapText="1"/>
    </xf>
    <xf numFmtId="0" fontId="42" fillId="0" borderId="73" xfId="6" applyFont="1" applyBorder="1">
      <alignment vertical="center"/>
    </xf>
    <xf numFmtId="0" fontId="42" fillId="0" borderId="73" xfId="6" applyFont="1" applyBorder="1" applyAlignment="1">
      <alignment horizontal="left" vertical="top"/>
    </xf>
    <xf numFmtId="0" fontId="40" fillId="0" borderId="18" xfId="0" applyFont="1" applyBorder="1">
      <alignment vertical="center"/>
    </xf>
    <xf numFmtId="0" fontId="40" fillId="0" borderId="19" xfId="0" applyFont="1" applyBorder="1">
      <alignment vertical="center"/>
    </xf>
    <xf numFmtId="0" fontId="47" fillId="0" borderId="34" xfId="0" applyFont="1" applyBorder="1">
      <alignment vertical="center"/>
    </xf>
    <xf numFmtId="0" fontId="48" fillId="0" borderId="16" xfId="0" applyFont="1" applyBorder="1">
      <alignment vertical="center"/>
    </xf>
    <xf numFmtId="0" fontId="49" fillId="0" borderId="16" xfId="0" applyFont="1" applyBorder="1">
      <alignment vertical="center"/>
    </xf>
    <xf numFmtId="0" fontId="40" fillId="0" borderId="16" xfId="0" applyFont="1" applyBorder="1">
      <alignment vertical="center"/>
    </xf>
    <xf numFmtId="0" fontId="40" fillId="0" borderId="33" xfId="0" applyFont="1" applyBorder="1">
      <alignment vertical="center"/>
    </xf>
    <xf numFmtId="0" fontId="50" fillId="0" borderId="41" xfId="0" applyFont="1" applyBorder="1">
      <alignment vertical="center"/>
    </xf>
    <xf numFmtId="0" fontId="50" fillId="0" borderId="0" xfId="0" applyFont="1">
      <alignment vertical="center"/>
    </xf>
    <xf numFmtId="0" fontId="51" fillId="0" borderId="0" xfId="0" applyFont="1">
      <alignment vertical="center"/>
    </xf>
    <xf numFmtId="0" fontId="51" fillId="0" borderId="61" xfId="0" applyFont="1" applyBorder="1">
      <alignment vertical="center"/>
    </xf>
    <xf numFmtId="0" fontId="48" fillId="0" borderId="0" xfId="0" applyFont="1">
      <alignment vertical="center"/>
    </xf>
    <xf numFmtId="0" fontId="52" fillId="0" borderId="0" xfId="0" applyFont="1">
      <alignment vertical="center"/>
    </xf>
    <xf numFmtId="0" fontId="52" fillId="0" borderId="61" xfId="0" applyFont="1" applyBorder="1">
      <alignment vertical="center"/>
    </xf>
    <xf numFmtId="0" fontId="40" fillId="0" borderId="41" xfId="0" applyFont="1" applyBorder="1">
      <alignment vertical="center"/>
    </xf>
    <xf numFmtId="0" fontId="40" fillId="0" borderId="0" xfId="0" applyFont="1">
      <alignment vertical="center"/>
    </xf>
    <xf numFmtId="0" fontId="40" fillId="0" borderId="61" xfId="0" applyFont="1" applyBorder="1">
      <alignment vertical="center"/>
    </xf>
    <xf numFmtId="0" fontId="52" fillId="0" borderId="38" xfId="0" applyFont="1" applyBorder="1">
      <alignment vertical="center"/>
    </xf>
    <xf numFmtId="0" fontId="49" fillId="0" borderId="41" xfId="0" applyFont="1" applyBorder="1">
      <alignment vertical="center"/>
    </xf>
    <xf numFmtId="0" fontId="49" fillId="0" borderId="0" xfId="0" applyFont="1">
      <alignment vertical="center"/>
    </xf>
    <xf numFmtId="0" fontId="52" fillId="0" borderId="41" xfId="0" applyFont="1" applyBorder="1">
      <alignment vertical="center"/>
    </xf>
    <xf numFmtId="0" fontId="40" fillId="0" borderId="6" xfId="0" applyFont="1" applyBorder="1">
      <alignment vertical="center"/>
    </xf>
    <xf numFmtId="0" fontId="48" fillId="0" borderId="13" xfId="0" applyFont="1" applyBorder="1">
      <alignment vertical="center"/>
    </xf>
    <xf numFmtId="0" fontId="48" fillId="0" borderId="61" xfId="0" applyFont="1" applyBorder="1">
      <alignment vertical="center"/>
    </xf>
    <xf numFmtId="0" fontId="48" fillId="0" borderId="41" xfId="0" applyFont="1" applyBorder="1">
      <alignment vertical="center"/>
    </xf>
    <xf numFmtId="0" fontId="48" fillId="0" borderId="49" xfId="0" applyFont="1" applyBorder="1">
      <alignment vertical="center"/>
    </xf>
    <xf numFmtId="0" fontId="48" fillId="0" borderId="6" xfId="0" applyFont="1" applyBorder="1">
      <alignment vertical="center"/>
    </xf>
    <xf numFmtId="0" fontId="52" fillId="0" borderId="49" xfId="0" applyFont="1" applyBorder="1">
      <alignment vertical="center"/>
    </xf>
    <xf numFmtId="0" fontId="53" fillId="0" borderId="18" xfId="0" applyFont="1" applyBorder="1">
      <alignment vertical="center"/>
    </xf>
    <xf numFmtId="0" fontId="48" fillId="0" borderId="33" xfId="0" applyFont="1" applyBorder="1">
      <alignment vertical="center"/>
    </xf>
    <xf numFmtId="0" fontId="53" fillId="0" borderId="16" xfId="0" applyFont="1" applyBorder="1">
      <alignment vertical="center"/>
    </xf>
    <xf numFmtId="0" fontId="53" fillId="0" borderId="33" xfId="0" applyFont="1" applyBorder="1">
      <alignment vertical="center"/>
    </xf>
    <xf numFmtId="0" fontId="53" fillId="0" borderId="0" xfId="0" applyFont="1">
      <alignment vertical="center"/>
    </xf>
    <xf numFmtId="0" fontId="53" fillId="0" borderId="61" xfId="0" applyFont="1" applyBorder="1">
      <alignment vertical="center"/>
    </xf>
    <xf numFmtId="0" fontId="53" fillId="0" borderId="41" xfId="0" applyFont="1" applyBorder="1">
      <alignment vertical="center"/>
    </xf>
    <xf numFmtId="0" fontId="48" fillId="0" borderId="38" xfId="0" applyFont="1" applyBorder="1">
      <alignment vertical="center"/>
    </xf>
    <xf numFmtId="0" fontId="53" fillId="0" borderId="6" xfId="0" applyFont="1" applyBorder="1">
      <alignment vertical="center"/>
    </xf>
    <xf numFmtId="0" fontId="53" fillId="0" borderId="13" xfId="0" applyFont="1" applyBorder="1">
      <alignment vertical="center"/>
    </xf>
    <xf numFmtId="0" fontId="54" fillId="0" borderId="0" xfId="0" applyFont="1">
      <alignment vertical="center"/>
    </xf>
    <xf numFmtId="0" fontId="55" fillId="0" borderId="41" xfId="0" applyFont="1" applyBorder="1">
      <alignment vertical="center"/>
    </xf>
    <xf numFmtId="0" fontId="55" fillId="0" borderId="0" xfId="0" applyFont="1">
      <alignment vertical="center"/>
    </xf>
    <xf numFmtId="0" fontId="57" fillId="0" borderId="0" xfId="0" applyFont="1" applyAlignment="1">
      <alignment vertical="center" wrapText="1"/>
    </xf>
    <xf numFmtId="0" fontId="34" fillId="0" borderId="34" xfId="7" applyFont="1" applyBorder="1" applyAlignment="1">
      <alignment horizontal="center" vertical="center"/>
    </xf>
    <xf numFmtId="0" fontId="24" fillId="0" borderId="16" xfId="7" applyFont="1" applyBorder="1" applyAlignment="1">
      <alignment vertical="center"/>
    </xf>
    <xf numFmtId="0" fontId="55" fillId="0" borderId="33" xfId="0" applyFont="1" applyBorder="1">
      <alignment vertical="center"/>
    </xf>
    <xf numFmtId="0" fontId="53" fillId="0" borderId="61" xfId="0" applyFont="1" applyBorder="1" applyAlignment="1">
      <alignment horizontal="center" vertical="center"/>
    </xf>
    <xf numFmtId="0" fontId="34" fillId="0" borderId="41" xfId="7" applyFont="1" applyBorder="1" applyAlignment="1">
      <alignment horizontal="center" vertical="center"/>
    </xf>
    <xf numFmtId="0" fontId="18" fillId="0" borderId="0" xfId="7" applyFont="1" applyAlignment="1">
      <alignment vertical="center"/>
    </xf>
    <xf numFmtId="0" fontId="53" fillId="0" borderId="0" xfId="7" applyFont="1" applyAlignment="1">
      <alignment vertical="center"/>
    </xf>
    <xf numFmtId="0" fontId="34" fillId="0" borderId="49" xfId="7" applyFont="1" applyBorder="1" applyAlignment="1">
      <alignment horizontal="center" vertical="center"/>
    </xf>
    <xf numFmtId="0" fontId="24" fillId="0" borderId="13" xfId="7" applyFont="1" applyBorder="1" applyAlignment="1">
      <alignment vertical="center"/>
    </xf>
    <xf numFmtId="0" fontId="55" fillId="0" borderId="6" xfId="0" applyFont="1" applyBorder="1" applyAlignment="1">
      <alignment horizontal="left" vertical="center"/>
    </xf>
    <xf numFmtId="0" fontId="55" fillId="0" borderId="0" xfId="0" applyFont="1" applyAlignment="1">
      <alignment horizontal="left" vertical="center"/>
    </xf>
    <xf numFmtId="0" fontId="53" fillId="0" borderId="79" xfId="0" applyFont="1" applyBorder="1">
      <alignment vertical="center"/>
    </xf>
    <xf numFmtId="0" fontId="18" fillId="0" borderId="13" xfId="7" applyFont="1" applyBorder="1" applyAlignment="1">
      <alignment vertical="center"/>
    </xf>
    <xf numFmtId="0" fontId="53" fillId="0" borderId="13" xfId="7" applyFont="1" applyBorder="1" applyAlignment="1">
      <alignment vertical="center"/>
    </xf>
    <xf numFmtId="0" fontId="55" fillId="0" borderId="6" xfId="0" applyFont="1" applyBorder="1">
      <alignment vertical="center"/>
    </xf>
    <xf numFmtId="0" fontId="55" fillId="0" borderId="34" xfId="0" applyFont="1" applyBorder="1">
      <alignment vertical="center"/>
    </xf>
    <xf numFmtId="0" fontId="55" fillId="0" borderId="16" xfId="0" applyFont="1" applyBorder="1">
      <alignment vertical="center"/>
    </xf>
    <xf numFmtId="0" fontId="18" fillId="0" borderId="81" xfId="0" applyFont="1" applyBorder="1" applyAlignment="1">
      <alignment horizontal="left" vertical="center"/>
    </xf>
    <xf numFmtId="0" fontId="53" fillId="0" borderId="81" xfId="0" applyFont="1" applyBorder="1">
      <alignment vertical="center"/>
    </xf>
    <xf numFmtId="0" fontId="58" fillId="0" borderId="81" xfId="0" applyFont="1" applyBorder="1">
      <alignment vertical="center"/>
    </xf>
    <xf numFmtId="0" fontId="53" fillId="0" borderId="82" xfId="0" applyFont="1" applyBorder="1">
      <alignment vertical="center"/>
    </xf>
    <xf numFmtId="0" fontId="55" fillId="0" borderId="49" xfId="0" applyFont="1" applyBorder="1">
      <alignment vertical="center"/>
    </xf>
    <xf numFmtId="0" fontId="55" fillId="0" borderId="13" xfId="0" applyFont="1" applyBorder="1">
      <alignment vertical="center"/>
    </xf>
    <xf numFmtId="0" fontId="59" fillId="0" borderId="0" xfId="0" applyFont="1">
      <alignment vertical="center"/>
    </xf>
    <xf numFmtId="0" fontId="59" fillId="0" borderId="79" xfId="0" applyFont="1" applyBorder="1">
      <alignment vertical="center"/>
    </xf>
    <xf numFmtId="0" fontId="53" fillId="0" borderId="84" xfId="0" applyFont="1" applyBorder="1">
      <alignment vertical="center"/>
    </xf>
    <xf numFmtId="0" fontId="60" fillId="0" borderId="80" xfId="0" applyFont="1" applyBorder="1">
      <alignment vertical="center"/>
    </xf>
    <xf numFmtId="0" fontId="40" fillId="0" borderId="4" xfId="0" applyFont="1" applyBorder="1">
      <alignment vertical="center"/>
    </xf>
    <xf numFmtId="0" fontId="61" fillId="0" borderId="41" xfId="0" applyFont="1" applyBorder="1">
      <alignment vertical="center"/>
    </xf>
    <xf numFmtId="0" fontId="34" fillId="0" borderId="41" xfId="0" applyFont="1" applyBorder="1">
      <alignment vertical="center"/>
    </xf>
    <xf numFmtId="0" fontId="18" fillId="0" borderId="0" xfId="0" applyFont="1" applyAlignment="1">
      <alignment horizontal="left" vertical="center"/>
    </xf>
    <xf numFmtId="0" fontId="58" fillId="0" borderId="0" xfId="0" applyFont="1">
      <alignment vertical="center"/>
    </xf>
    <xf numFmtId="0" fontId="53" fillId="0" borderId="0" xfId="0" applyFont="1" applyAlignment="1">
      <alignment horizontal="center" vertical="center"/>
    </xf>
    <xf numFmtId="0" fontId="55" fillId="0" borderId="61" xfId="0" applyFont="1" applyBorder="1">
      <alignment vertical="center"/>
    </xf>
    <xf numFmtId="0" fontId="40" fillId="0" borderId="49" xfId="0" applyFont="1" applyBorder="1">
      <alignment vertical="center"/>
    </xf>
    <xf numFmtId="0" fontId="40" fillId="0" borderId="13" xfId="0" applyFont="1" applyBorder="1">
      <alignment vertical="center"/>
    </xf>
    <xf numFmtId="0" fontId="60" fillId="0" borderId="41" xfId="0" applyFont="1" applyBorder="1">
      <alignment vertical="center"/>
    </xf>
    <xf numFmtId="0" fontId="40" fillId="0" borderId="0" xfId="0" applyFont="1" applyAlignment="1">
      <alignment vertical="center" wrapText="1"/>
    </xf>
    <xf numFmtId="0" fontId="55" fillId="0" borderId="0" xfId="0" applyFont="1" applyAlignment="1">
      <alignment horizontal="center" vertical="center"/>
    </xf>
    <xf numFmtId="0" fontId="53" fillId="0" borderId="49" xfId="0" applyFont="1" applyBorder="1">
      <alignment vertical="center"/>
    </xf>
    <xf numFmtId="0" fontId="40" fillId="0" borderId="50" xfId="0" applyFont="1" applyBorder="1">
      <alignment vertical="center"/>
    </xf>
    <xf numFmtId="0" fontId="40" fillId="0" borderId="8" xfId="0" applyFont="1" applyBorder="1">
      <alignment vertical="center"/>
    </xf>
    <xf numFmtId="0" fontId="63" fillId="0" borderId="8" xfId="0" applyFont="1" applyBorder="1">
      <alignment vertical="center"/>
    </xf>
    <xf numFmtId="0" fontId="40" fillId="0" borderId="72" xfId="0" applyFont="1" applyBorder="1">
      <alignment vertical="center"/>
    </xf>
    <xf numFmtId="0" fontId="64" fillId="0" borderId="0" xfId="0" applyFont="1">
      <alignment vertical="center"/>
    </xf>
    <xf numFmtId="0" fontId="40" fillId="0" borderId="0" xfId="5" applyFont="1" applyAlignment="1">
      <alignment horizontal="right" vertical="center"/>
    </xf>
    <xf numFmtId="0" fontId="42" fillId="0" borderId="8" xfId="6" applyFont="1" applyBorder="1">
      <alignment vertical="center"/>
    </xf>
    <xf numFmtId="0" fontId="40" fillId="0" borderId="10" xfId="6" applyFont="1" applyBorder="1">
      <alignment vertical="center"/>
    </xf>
    <xf numFmtId="0" fontId="17" fillId="0" borderId="10" xfId="0" applyFont="1" applyBorder="1">
      <alignment vertical="center"/>
    </xf>
    <xf numFmtId="0" fontId="41" fillId="0" borderId="10" xfId="6" applyFont="1" applyBorder="1" applyAlignment="1">
      <alignment horizontal="center" vertical="center" textRotation="90"/>
    </xf>
    <xf numFmtId="0" fontId="40" fillId="0" borderId="10" xfId="6" applyFont="1" applyBorder="1" applyAlignment="1">
      <alignment horizontal="center" vertical="center" textRotation="90"/>
    </xf>
    <xf numFmtId="0" fontId="42" fillId="0" borderId="10" xfId="6" applyFont="1" applyBorder="1" applyAlignment="1">
      <alignment horizontal="left" vertical="center"/>
    </xf>
    <xf numFmtId="0" fontId="40" fillId="0" borderId="10" xfId="6" applyFont="1" applyBorder="1" applyAlignment="1">
      <alignment horizontal="left" vertical="center" wrapText="1"/>
    </xf>
    <xf numFmtId="0" fontId="42" fillId="0" borderId="10" xfId="6" applyFont="1" applyBorder="1">
      <alignment vertical="center"/>
    </xf>
    <xf numFmtId="0" fontId="42" fillId="0" borderId="10" xfId="6" applyFont="1" applyBorder="1" applyAlignment="1">
      <alignment horizontal="left" vertical="top"/>
    </xf>
    <xf numFmtId="0" fontId="47" fillId="0" borderId="41" xfId="0" applyFont="1" applyBorder="1">
      <alignment vertical="center"/>
    </xf>
    <xf numFmtId="0" fontId="40" fillId="0" borderId="38" xfId="0" applyFont="1" applyBorder="1">
      <alignment vertical="center"/>
    </xf>
    <xf numFmtId="0" fontId="53" fillId="0" borderId="38" xfId="0" applyFont="1" applyBorder="1">
      <alignment vertical="center"/>
    </xf>
    <xf numFmtId="0" fontId="17" fillId="0" borderId="79" xfId="0" applyFont="1" applyBorder="1">
      <alignment vertical="center"/>
    </xf>
    <xf numFmtId="0" fontId="40" fillId="0" borderId="0" xfId="0" applyFont="1" applyAlignment="1">
      <alignment horizontal="center" vertical="center"/>
    </xf>
    <xf numFmtId="0" fontId="40" fillId="0" borderId="33" xfId="0" applyFont="1" applyBorder="1" applyAlignment="1">
      <alignment vertical="center" wrapText="1"/>
    </xf>
    <xf numFmtId="0" fontId="40" fillId="0" borderId="61" xfId="0" applyFont="1" applyBorder="1" applyAlignment="1">
      <alignment vertical="center" wrapText="1"/>
    </xf>
    <xf numFmtId="0" fontId="43" fillId="0" borderId="9" xfId="0" applyFont="1" applyBorder="1">
      <alignment vertical="center"/>
    </xf>
    <xf numFmtId="0" fontId="43" fillId="0" borderId="10" xfId="0" applyFont="1" applyBorder="1">
      <alignment vertical="center"/>
    </xf>
    <xf numFmtId="0" fontId="43" fillId="0" borderId="12" xfId="0" applyFont="1" applyBorder="1">
      <alignment vertical="center"/>
    </xf>
    <xf numFmtId="0" fontId="43" fillId="0" borderId="13" xfId="0" applyFont="1" applyBorder="1">
      <alignment vertical="center"/>
    </xf>
    <xf numFmtId="0" fontId="65" fillId="0" borderId="18" xfId="0" applyFont="1" applyBorder="1" applyAlignment="1">
      <alignment horizontal="right" vertical="center"/>
    </xf>
    <xf numFmtId="0" fontId="65" fillId="0" borderId="0" xfId="0" applyFont="1" applyAlignment="1">
      <alignment horizontal="right" vertical="center"/>
    </xf>
    <xf numFmtId="0" fontId="65" fillId="0" borderId="0" xfId="0" applyFont="1" applyAlignment="1">
      <alignment horizontal="left" vertical="center"/>
    </xf>
    <xf numFmtId="0" fontId="40" fillId="0" borderId="0" xfId="0" applyFont="1" applyAlignment="1">
      <alignment horizontal="left" vertical="center"/>
    </xf>
    <xf numFmtId="0" fontId="65" fillId="0" borderId="19" xfId="0" applyFont="1" applyBorder="1" applyAlignment="1">
      <alignment horizontal="left" vertical="center"/>
    </xf>
    <xf numFmtId="0" fontId="40" fillId="0" borderId="18" xfId="0" applyFont="1" applyBorder="1" applyAlignment="1">
      <alignment horizontal="center" vertical="center"/>
    </xf>
    <xf numFmtId="0" fontId="66" fillId="0" borderId="0" xfId="0" applyFont="1" applyAlignment="1">
      <alignment horizontal="left" vertical="center"/>
    </xf>
    <xf numFmtId="0" fontId="30" fillId="0" borderId="18" xfId="0" applyFont="1" applyBorder="1">
      <alignment vertical="center"/>
    </xf>
    <xf numFmtId="0" fontId="67" fillId="0" borderId="13" xfId="0" applyFont="1" applyBorder="1" applyAlignment="1">
      <alignment horizontal="center" vertical="center"/>
    </xf>
    <xf numFmtId="0" fontId="30" fillId="0" borderId="13" xfId="0" applyFont="1" applyBorder="1">
      <alignment vertical="center"/>
    </xf>
    <xf numFmtId="0" fontId="30" fillId="0" borderId="19" xfId="0" applyFont="1" applyBorder="1">
      <alignment vertical="center"/>
    </xf>
    <xf numFmtId="0" fontId="30" fillId="0" borderId="0" xfId="0" applyFont="1">
      <alignment vertical="center"/>
    </xf>
    <xf numFmtId="0" fontId="30" fillId="0" borderId="0" xfId="0" applyFont="1" applyAlignment="1">
      <alignment vertical="center" textRotation="90"/>
    </xf>
    <xf numFmtId="0" fontId="30" fillId="0" borderId="38" xfId="0" applyFont="1" applyBorder="1">
      <alignment vertical="center"/>
    </xf>
    <xf numFmtId="0" fontId="30" fillId="0" borderId="41" xfId="0" applyFont="1" applyBorder="1">
      <alignment vertical="center"/>
    </xf>
    <xf numFmtId="0" fontId="30" fillId="0" borderId="42" xfId="0" applyFont="1" applyBorder="1">
      <alignment vertical="center"/>
    </xf>
    <xf numFmtId="0" fontId="68" fillId="0" borderId="0" xfId="0" applyFont="1">
      <alignment vertical="center"/>
    </xf>
    <xf numFmtId="0" fontId="31" fillId="0" borderId="0" xfId="0" applyFont="1">
      <alignment vertical="center"/>
    </xf>
    <xf numFmtId="0" fontId="31" fillId="0" borderId="43" xfId="0" applyFont="1" applyBorder="1">
      <alignment vertical="center"/>
    </xf>
    <xf numFmtId="0" fontId="30" fillId="0" borderId="38" xfId="0" applyFont="1" applyBorder="1" applyAlignment="1">
      <alignment horizontal="center" vertical="center"/>
    </xf>
    <xf numFmtId="0" fontId="30" fillId="0" borderId="13" xfId="0" applyFont="1" applyBorder="1" applyAlignment="1">
      <alignment vertical="center" textRotation="90"/>
    </xf>
    <xf numFmtId="0" fontId="30" fillId="0" borderId="13" xfId="0" applyFont="1" applyBorder="1" applyAlignment="1">
      <alignment horizontal="left" vertical="center"/>
    </xf>
    <xf numFmtId="0" fontId="30" fillId="0" borderId="54" xfId="0" applyFont="1" applyBorder="1" applyAlignment="1">
      <alignment horizontal="center" vertical="center"/>
    </xf>
    <xf numFmtId="0" fontId="30" fillId="0" borderId="47" xfId="0" applyFont="1" applyBorder="1" applyAlignment="1">
      <alignment horizontal="center" vertical="center"/>
    </xf>
    <xf numFmtId="0" fontId="67" fillId="0" borderId="0" xfId="0" applyFont="1" applyAlignment="1">
      <alignment horizontal="left" vertical="center"/>
    </xf>
    <xf numFmtId="0" fontId="67" fillId="0" borderId="0" xfId="0" applyFont="1" applyAlignment="1">
      <alignment horizontal="center" vertical="center"/>
    </xf>
    <xf numFmtId="0" fontId="31" fillId="0" borderId="57" xfId="0" applyFont="1" applyBorder="1" applyAlignment="1">
      <alignment horizontal="center" vertical="center"/>
    </xf>
    <xf numFmtId="0" fontId="30" fillId="0" borderId="57" xfId="0" applyFont="1" applyBorder="1" applyAlignment="1">
      <alignment horizontal="center" vertical="center"/>
    </xf>
    <xf numFmtId="0" fontId="30" fillId="0" borderId="58" xfId="0" applyFont="1" applyBorder="1" applyAlignment="1">
      <alignment horizontal="center" vertical="center" wrapText="1"/>
    </xf>
    <xf numFmtId="0" fontId="30" fillId="0" borderId="56" xfId="0" applyFont="1" applyBorder="1">
      <alignment vertical="center"/>
    </xf>
    <xf numFmtId="0" fontId="67" fillId="0" borderId="56" xfId="0" applyFont="1" applyBorder="1" applyAlignment="1">
      <alignment horizontal="left" vertical="center"/>
    </xf>
    <xf numFmtId="0" fontId="67" fillId="0" borderId="56" xfId="0" applyFont="1" applyBorder="1" applyAlignment="1">
      <alignment horizontal="center" vertical="center"/>
    </xf>
    <xf numFmtId="0" fontId="30" fillId="0" borderId="60" xfId="0" applyFont="1" applyBorder="1">
      <alignment vertical="center"/>
    </xf>
    <xf numFmtId="0" fontId="65" fillId="0" borderId="0" xfId="0" applyFont="1">
      <alignment vertical="center"/>
    </xf>
    <xf numFmtId="0" fontId="40" fillId="0" borderId="0" xfId="0" applyFont="1" applyAlignment="1">
      <alignment vertical="center" wrapText="1" shrinkToFit="1"/>
    </xf>
    <xf numFmtId="0" fontId="40" fillId="0" borderId="0" xfId="0" applyFont="1" applyAlignment="1">
      <alignment horizontal="right" vertical="center"/>
    </xf>
    <xf numFmtId="0" fontId="18" fillId="0" borderId="34" xfId="8" applyFont="1" applyBorder="1" applyAlignment="1">
      <alignment horizontal="center" vertical="center"/>
    </xf>
    <xf numFmtId="0" fontId="24" fillId="0" borderId="16" xfId="8" applyFont="1" applyBorder="1" applyAlignment="1">
      <alignment vertical="center"/>
    </xf>
    <xf numFmtId="0" fontId="18" fillId="0" borderId="81" xfId="0" applyFont="1" applyBorder="1">
      <alignment vertical="center"/>
    </xf>
    <xf numFmtId="0" fontId="18" fillId="0" borderId="41" xfId="8" applyFont="1" applyBorder="1" applyAlignment="1">
      <alignment horizontal="center" vertical="center"/>
    </xf>
    <xf numFmtId="0" fontId="18" fillId="0" borderId="0" xfId="8" applyFont="1" applyAlignment="1">
      <alignment vertical="center"/>
    </xf>
    <xf numFmtId="0" fontId="53" fillId="0" borderId="0" xfId="8" applyFont="1" applyAlignment="1">
      <alignment vertical="center"/>
    </xf>
    <xf numFmtId="0" fontId="18" fillId="0" borderId="49" xfId="8" applyFont="1" applyBorder="1" applyAlignment="1">
      <alignment horizontal="center" vertical="center"/>
    </xf>
    <xf numFmtId="0" fontId="24" fillId="0" borderId="13" xfId="8" applyFont="1" applyBorder="1" applyAlignment="1">
      <alignment vertical="center"/>
    </xf>
    <xf numFmtId="0" fontId="18" fillId="0" borderId="13" xfId="8" applyFont="1" applyBorder="1" applyAlignment="1">
      <alignment vertical="center"/>
    </xf>
    <xf numFmtId="0" fontId="53" fillId="0" borderId="13" xfId="8" applyFont="1" applyBorder="1" applyAlignment="1">
      <alignment vertical="center"/>
    </xf>
    <xf numFmtId="0" fontId="18" fillId="0" borderId="80" xfId="0" applyFont="1" applyBorder="1">
      <alignment vertical="center"/>
    </xf>
    <xf numFmtId="0" fontId="18" fillId="0" borderId="41" xfId="0" applyFont="1" applyBorder="1">
      <alignment vertical="center"/>
    </xf>
    <xf numFmtId="0" fontId="21" fillId="0" borderId="61" xfId="0" applyFont="1" applyBorder="1" applyAlignment="1">
      <alignment horizontal="center" vertical="center"/>
    </xf>
    <xf numFmtId="0" fontId="47" fillId="0" borderId="34" xfId="0" applyFont="1" applyBorder="1" applyAlignment="1">
      <alignment horizontal="left" vertical="center"/>
    </xf>
    <xf numFmtId="0" fontId="47" fillId="0" borderId="16" xfId="0" applyFont="1" applyBorder="1" applyAlignment="1">
      <alignment horizontal="left" vertical="center"/>
    </xf>
    <xf numFmtId="0" fontId="47" fillId="0" borderId="33" xfId="0" applyFont="1" applyBorder="1" applyAlignment="1">
      <alignment horizontal="left" vertical="center"/>
    </xf>
    <xf numFmtId="0" fontId="40" fillId="0" borderId="79" xfId="0" applyFont="1" applyBorder="1">
      <alignment vertical="center"/>
    </xf>
    <xf numFmtId="0" fontId="40" fillId="0" borderId="86" xfId="0" applyFont="1" applyBorder="1">
      <alignment vertical="center"/>
    </xf>
    <xf numFmtId="0" fontId="55" fillId="0" borderId="75" xfId="0" applyFont="1" applyBorder="1">
      <alignment vertical="center"/>
    </xf>
    <xf numFmtId="0" fontId="55" fillId="0" borderId="76" xfId="0" applyFont="1" applyBorder="1">
      <alignment vertical="center"/>
    </xf>
    <xf numFmtId="0" fontId="40" fillId="0" borderId="6" xfId="0" applyFont="1" applyBorder="1" applyAlignment="1">
      <alignment vertical="center" wrapText="1"/>
    </xf>
    <xf numFmtId="0" fontId="51" fillId="0" borderId="8" xfId="5" applyFont="1" applyBorder="1" applyAlignment="1">
      <alignment vertical="center"/>
    </xf>
    <xf numFmtId="0" fontId="70" fillId="0" borderId="8" xfId="5" applyFont="1" applyBorder="1" applyAlignment="1">
      <alignment horizontal="right" vertical="center"/>
    </xf>
    <xf numFmtId="0" fontId="65" fillId="0" borderId="16" xfId="0" applyFont="1" applyBorder="1" applyAlignment="1">
      <alignment horizontal="right" vertical="center"/>
    </xf>
    <xf numFmtId="0" fontId="65" fillId="0" borderId="16" xfId="0" applyFont="1" applyBorder="1" applyAlignment="1">
      <alignment horizontal="left" vertical="center"/>
    </xf>
    <xf numFmtId="0" fontId="40" fillId="0" borderId="16" xfId="0" applyFont="1" applyBorder="1" applyAlignment="1">
      <alignment horizontal="left" vertical="center"/>
    </xf>
    <xf numFmtId="0" fontId="65" fillId="0" borderId="17" xfId="0" applyFont="1" applyBorder="1" applyAlignment="1">
      <alignment horizontal="left" vertical="center"/>
    </xf>
    <xf numFmtId="0" fontId="31" fillId="0" borderId="13" xfId="0" applyFont="1" applyBorder="1">
      <alignment vertical="center"/>
    </xf>
    <xf numFmtId="0" fontId="31" fillId="0" borderId="27" xfId="0" applyFont="1" applyBorder="1">
      <alignment vertical="center"/>
    </xf>
    <xf numFmtId="0" fontId="41" fillId="0" borderId="0" xfId="0" applyFont="1">
      <alignment vertical="center"/>
    </xf>
    <xf numFmtId="0" fontId="17" fillId="0" borderId="69" xfId="0" applyFont="1" applyBorder="1" applyAlignment="1">
      <alignment horizontal="left" vertical="top"/>
    </xf>
    <xf numFmtId="0" fontId="24" fillId="0" borderId="67" xfId="0" applyFont="1" applyBorder="1" applyAlignment="1">
      <alignment vertical="top"/>
    </xf>
    <xf numFmtId="0" fontId="71" fillId="0" borderId="67" xfId="0" applyFont="1" applyBorder="1" applyAlignment="1">
      <alignment vertical="top"/>
    </xf>
    <xf numFmtId="0" fontId="71" fillId="0" borderId="68" xfId="0" applyFont="1" applyBorder="1" applyAlignment="1">
      <alignment vertical="top"/>
    </xf>
    <xf numFmtId="0" fontId="42" fillId="0" borderId="69" xfId="0" applyFont="1" applyBorder="1" applyAlignment="1">
      <alignment horizontal="left" vertical="top"/>
    </xf>
    <xf numFmtId="0" fontId="42" fillId="0" borderId="68" xfId="0" applyFont="1" applyBorder="1">
      <alignment vertical="center"/>
    </xf>
    <xf numFmtId="0" fontId="42" fillId="0" borderId="67" xfId="0" applyFont="1" applyBorder="1" applyAlignment="1">
      <alignment horizontal="left" vertical="top"/>
    </xf>
    <xf numFmtId="0" fontId="42" fillId="0" borderId="41" xfId="0" applyFont="1" applyBorder="1" applyAlignment="1">
      <alignment horizontal="left" vertical="top"/>
    </xf>
    <xf numFmtId="0" fontId="42" fillId="0" borderId="61" xfId="0" applyFont="1" applyBorder="1">
      <alignment vertical="center"/>
    </xf>
    <xf numFmtId="0" fontId="55" fillId="0" borderId="13" xfId="0" applyFont="1" applyBorder="1" applyAlignment="1">
      <alignment vertical="top"/>
    </xf>
    <xf numFmtId="0" fontId="55" fillId="0" borderId="6" xfId="0" applyFont="1" applyBorder="1" applyAlignment="1">
      <alignment vertical="top"/>
    </xf>
    <xf numFmtId="0" fontId="42" fillId="0" borderId="0" xfId="0" applyFont="1" applyAlignment="1">
      <alignment horizontal="left" vertical="top"/>
    </xf>
    <xf numFmtId="0" fontId="55" fillId="0" borderId="16" xfId="0" applyFont="1" applyBorder="1" applyAlignment="1">
      <alignment vertical="top"/>
    </xf>
    <xf numFmtId="0" fontId="55" fillId="0" borderId="33" xfId="0" applyFont="1" applyBorder="1" applyAlignment="1">
      <alignment vertical="top"/>
    </xf>
    <xf numFmtId="0" fontId="55" fillId="0" borderId="16" xfId="0" applyFont="1" applyBorder="1" applyAlignment="1">
      <alignment horizontal="left" vertical="top"/>
    </xf>
    <xf numFmtId="0" fontId="42" fillId="0" borderId="34" xfId="0" applyFont="1" applyBorder="1" applyAlignment="1">
      <alignment horizontal="left" vertical="top"/>
    </xf>
    <xf numFmtId="0" fontId="42" fillId="0" borderId="33" xfId="0" applyFont="1" applyBorder="1">
      <alignment vertical="center"/>
    </xf>
    <xf numFmtId="0" fontId="42" fillId="0" borderId="16" xfId="0" applyFont="1" applyBorder="1" applyAlignment="1">
      <alignment horizontal="left" vertical="top"/>
    </xf>
    <xf numFmtId="0" fontId="42" fillId="0" borderId="49" xfId="0" applyFont="1" applyBorder="1" applyAlignment="1">
      <alignment horizontal="left" vertical="top"/>
    </xf>
    <xf numFmtId="0" fontId="42" fillId="0" borderId="6" xfId="0" applyFont="1" applyBorder="1">
      <alignment vertical="center"/>
    </xf>
    <xf numFmtId="0" fontId="42" fillId="0" borderId="13" xfId="0" applyFont="1" applyBorder="1" applyAlignment="1">
      <alignment horizontal="left" vertical="top"/>
    </xf>
    <xf numFmtId="0" fontId="17" fillId="0" borderId="16" xfId="0" applyFont="1" applyBorder="1" applyAlignment="1">
      <alignment horizontal="left" vertical="top"/>
    </xf>
    <xf numFmtId="0" fontId="17" fillId="0" borderId="0" xfId="0" applyFont="1" applyAlignment="1">
      <alignment horizontal="left" vertical="top"/>
    </xf>
    <xf numFmtId="0" fontId="55" fillId="0" borderId="0" xfId="0" applyFont="1" applyAlignment="1">
      <alignment vertical="top"/>
    </xf>
    <xf numFmtId="0" fontId="31" fillId="0" borderId="41" xfId="0" applyFont="1" applyBorder="1" applyAlignment="1">
      <alignment horizontal="left" vertical="top" wrapText="1"/>
    </xf>
    <xf numFmtId="0" fontId="31" fillId="0" borderId="0" xfId="0" applyFont="1" applyAlignment="1">
      <alignment horizontal="left" vertical="top" wrapText="1"/>
    </xf>
    <xf numFmtId="0" fontId="24" fillId="0" borderId="34" xfId="0" applyFont="1" applyBorder="1" applyAlignment="1">
      <alignment vertical="top"/>
    </xf>
    <xf numFmtId="0" fontId="24" fillId="0" borderId="16" xfId="0" applyFont="1" applyBorder="1" applyAlignment="1">
      <alignment horizontal="left" vertical="top"/>
    </xf>
    <xf numFmtId="0" fontId="55" fillId="0" borderId="16" xfId="0" applyFont="1" applyBorder="1" applyAlignment="1">
      <alignment horizontal="left" vertical="top" wrapText="1"/>
    </xf>
    <xf numFmtId="0" fontId="24" fillId="0" borderId="33" xfId="0" applyFont="1" applyBorder="1">
      <alignment vertical="center"/>
    </xf>
    <xf numFmtId="0" fontId="18" fillId="0" borderId="87" xfId="0" applyFont="1" applyBorder="1" applyAlignment="1">
      <alignment vertical="center" textRotation="90"/>
    </xf>
    <xf numFmtId="0" fontId="29" fillId="0" borderId="87" xfId="0" applyFont="1" applyBorder="1" applyAlignment="1">
      <alignment vertical="center" textRotation="90"/>
    </xf>
    <xf numFmtId="0" fontId="18" fillId="0" borderId="87" xfId="0" applyFont="1" applyBorder="1" applyAlignment="1">
      <alignment horizontal="center" vertical="center" textRotation="90" wrapText="1"/>
    </xf>
    <xf numFmtId="0" fontId="29" fillId="0" borderId="87" xfId="0" applyFont="1" applyBorder="1" applyAlignment="1">
      <alignment horizontal="left" vertical="center" textRotation="90" wrapText="1"/>
    </xf>
    <xf numFmtId="0" fontId="17" fillId="0" borderId="87" xfId="0" applyFont="1" applyBorder="1" applyAlignment="1">
      <alignment horizontal="left" vertical="top"/>
    </xf>
    <xf numFmtId="0" fontId="40" fillId="0" borderId="87" xfId="0" applyFont="1" applyBorder="1" applyAlignment="1">
      <alignment vertical="top"/>
    </xf>
    <xf numFmtId="0" fontId="40" fillId="0" borderId="87" xfId="0" applyFont="1" applyBorder="1">
      <alignment vertical="center"/>
    </xf>
    <xf numFmtId="0" fontId="40" fillId="0" borderId="87" xfId="0" applyFont="1" applyBorder="1" applyAlignment="1">
      <alignment horizontal="left" vertical="top" wrapText="1"/>
    </xf>
    <xf numFmtId="0" fontId="42" fillId="0" borderId="87" xfId="0" applyFont="1" applyBorder="1" applyAlignment="1">
      <alignment horizontal="left" vertical="top"/>
    </xf>
    <xf numFmtId="0" fontId="42" fillId="0" borderId="87" xfId="0" applyFont="1" applyBorder="1">
      <alignment vertical="center"/>
    </xf>
    <xf numFmtId="0" fontId="40" fillId="0" borderId="10" xfId="0" applyFont="1" applyBorder="1">
      <alignment vertical="center"/>
    </xf>
    <xf numFmtId="0" fontId="18" fillId="0" borderId="0" xfId="0" applyFont="1" applyAlignment="1">
      <alignment vertical="center" textRotation="90"/>
    </xf>
    <xf numFmtId="0" fontId="29" fillId="0" borderId="0" xfId="0" applyFont="1" applyAlignment="1">
      <alignment vertical="center" textRotation="90"/>
    </xf>
    <xf numFmtId="0" fontId="18" fillId="0" borderId="0" xfId="0" applyFont="1" applyAlignment="1">
      <alignment horizontal="center" vertical="center" textRotation="90" wrapText="1"/>
    </xf>
    <xf numFmtId="0" fontId="29" fillId="0" borderId="0" xfId="0" applyFont="1" applyAlignment="1">
      <alignment horizontal="left" vertical="center" textRotation="90" wrapText="1"/>
    </xf>
    <xf numFmtId="0" fontId="40" fillId="0" borderId="0" xfId="0" applyFont="1" applyAlignment="1">
      <alignment vertical="top"/>
    </xf>
    <xf numFmtId="0" fontId="40" fillId="0" borderId="0" xfId="0" applyFont="1" applyAlignment="1">
      <alignment horizontal="left" vertical="top" wrapText="1"/>
    </xf>
    <xf numFmtId="0" fontId="42" fillId="0" borderId="0" xfId="0" applyFont="1">
      <alignment vertical="center"/>
    </xf>
    <xf numFmtId="0" fontId="70" fillId="0" borderId="0" xfId="0" applyFont="1" applyAlignment="1">
      <alignment horizontal="right" vertical="center"/>
    </xf>
    <xf numFmtId="0" fontId="31" fillId="0" borderId="6" xfId="0" applyFont="1" applyBorder="1">
      <alignment vertical="center"/>
    </xf>
    <xf numFmtId="0" fontId="31" fillId="0" borderId="13" xfId="0" applyFont="1" applyBorder="1" applyAlignment="1">
      <alignment horizontal="left" vertical="top"/>
    </xf>
    <xf numFmtId="0" fontId="31" fillId="0" borderId="6" xfId="0" applyFont="1" applyBorder="1" applyAlignment="1">
      <alignment horizontal="left" vertical="top"/>
    </xf>
    <xf numFmtId="0" fontId="40" fillId="0" borderId="16" xfId="0" applyFont="1" applyBorder="1" applyAlignment="1">
      <alignment vertical="top"/>
    </xf>
    <xf numFmtId="0" fontId="17" fillId="0" borderId="34" xfId="0" applyFont="1" applyBorder="1" applyAlignment="1">
      <alignment horizontal="left" vertical="top" wrapText="1"/>
    </xf>
    <xf numFmtId="0" fontId="40" fillId="0" borderId="16" xfId="0" applyFont="1" applyBorder="1" applyAlignment="1">
      <alignment vertical="top" wrapText="1"/>
    </xf>
    <xf numFmtId="0" fontId="40" fillId="0" borderId="49" xfId="0" applyFont="1" applyBorder="1" applyAlignment="1">
      <alignment vertical="center" wrapText="1"/>
    </xf>
    <xf numFmtId="0" fontId="40" fillId="0" borderId="13" xfId="0" applyFont="1" applyBorder="1" applyAlignment="1">
      <alignment vertical="center" wrapText="1"/>
    </xf>
    <xf numFmtId="0" fontId="41" fillId="0" borderId="0" xfId="0" applyFont="1" applyAlignment="1">
      <alignment vertical="center" textRotation="90"/>
    </xf>
    <xf numFmtId="0" fontId="24" fillId="0" borderId="34" xfId="0" applyFont="1" applyBorder="1">
      <alignment vertical="center"/>
    </xf>
    <xf numFmtId="0" fontId="24" fillId="0" borderId="49" xfId="0" applyFont="1" applyBorder="1">
      <alignment vertical="center"/>
    </xf>
    <xf numFmtId="0" fontId="28" fillId="0" borderId="13" xfId="0" applyFont="1" applyBorder="1">
      <alignment vertical="center"/>
    </xf>
    <xf numFmtId="0" fontId="24" fillId="0" borderId="13" xfId="0" applyFont="1" applyBorder="1">
      <alignment vertical="center"/>
    </xf>
    <xf numFmtId="0" fontId="24" fillId="0" borderId="6" xfId="0" applyFont="1" applyBorder="1">
      <alignment vertical="center"/>
    </xf>
    <xf numFmtId="0" fontId="28" fillId="0" borderId="16" xfId="0" applyFont="1" applyBorder="1">
      <alignment vertical="center"/>
    </xf>
    <xf numFmtId="0" fontId="24" fillId="0" borderId="41" xfId="0" applyFont="1" applyBorder="1">
      <alignment vertical="center"/>
    </xf>
    <xf numFmtId="0" fontId="24" fillId="0" borderId="61" xfId="0" applyFont="1" applyBorder="1">
      <alignment vertical="center"/>
    </xf>
    <xf numFmtId="0" fontId="28" fillId="0" borderId="33" xfId="0" applyFont="1" applyBorder="1">
      <alignment vertical="center"/>
    </xf>
    <xf numFmtId="0" fontId="28" fillId="0" borderId="61" xfId="0" applyFont="1" applyBorder="1">
      <alignment vertical="center"/>
    </xf>
    <xf numFmtId="0" fontId="28" fillId="0" borderId="49" xfId="0" applyFont="1" applyBorder="1">
      <alignment vertical="center"/>
    </xf>
    <xf numFmtId="0" fontId="28" fillId="0" borderId="6" xfId="0" applyFont="1" applyBorder="1">
      <alignment vertical="center"/>
    </xf>
    <xf numFmtId="0" fontId="42" fillId="0" borderId="0" xfId="0" applyFont="1" applyAlignment="1"/>
    <xf numFmtId="0" fontId="42" fillId="0" borderId="0" xfId="0" applyFont="1" applyAlignment="1">
      <alignment vertical="top"/>
    </xf>
    <xf numFmtId="0" fontId="28" fillId="0" borderId="0" xfId="0" applyFont="1" applyAlignment="1">
      <alignment horizontal="center" vertical="center"/>
    </xf>
    <xf numFmtId="0" fontId="65" fillId="0" borderId="0" xfId="0" applyFont="1" applyAlignment="1">
      <alignment horizontal="center" vertical="center"/>
    </xf>
    <xf numFmtId="0" fontId="40" fillId="0" borderId="8" xfId="0" applyFont="1" applyBorder="1" applyAlignment="1">
      <alignment horizontal="center" vertical="center"/>
    </xf>
    <xf numFmtId="0" fontId="40" fillId="0" borderId="8" xfId="0" applyFont="1" applyBorder="1" applyAlignment="1">
      <alignment vertical="center" wrapText="1"/>
    </xf>
    <xf numFmtId="0" fontId="53" fillId="0" borderId="8" xfId="5" applyFont="1" applyBorder="1" applyAlignment="1">
      <alignment horizontal="right" vertical="center"/>
    </xf>
    <xf numFmtId="0" fontId="40" fillId="0" borderId="11" xfId="6" applyFont="1" applyBorder="1">
      <alignment vertical="center"/>
    </xf>
    <xf numFmtId="0" fontId="52" fillId="0" borderId="40" xfId="0" applyFont="1" applyBorder="1">
      <alignment vertical="center"/>
    </xf>
    <xf numFmtId="0" fontId="53" fillId="0" borderId="19" xfId="0" applyFont="1" applyBorder="1">
      <alignment vertical="center"/>
    </xf>
    <xf numFmtId="0" fontId="48" fillId="0" borderId="40" xfId="0" applyFont="1" applyBorder="1">
      <alignment vertical="center"/>
    </xf>
    <xf numFmtId="0" fontId="55" fillId="0" borderId="61" xfId="9" applyFont="1" applyBorder="1" applyAlignment="1">
      <alignment horizontal="center" vertical="center"/>
    </xf>
    <xf numFmtId="0" fontId="72" fillId="0" borderId="16" xfId="9" applyFont="1" applyBorder="1" applyAlignment="1">
      <alignment horizontal="center" vertical="center"/>
    </xf>
    <xf numFmtId="0" fontId="18" fillId="0" borderId="16" xfId="9" applyFont="1" applyBorder="1" applyAlignment="1">
      <alignment vertical="center"/>
    </xf>
    <xf numFmtId="0" fontId="53" fillId="0" borderId="16" xfId="9" applyFont="1" applyBorder="1" applyAlignment="1">
      <alignment vertical="center"/>
    </xf>
    <xf numFmtId="0" fontId="40" fillId="0" borderId="0" xfId="9" applyFont="1" applyAlignment="1">
      <alignment vertical="center"/>
    </xf>
    <xf numFmtId="0" fontId="72" fillId="0" borderId="34" xfId="9" applyFont="1" applyBorder="1" applyAlignment="1">
      <alignment horizontal="center" vertical="center"/>
    </xf>
    <xf numFmtId="0" fontId="57" fillId="0" borderId="33" xfId="0" applyFont="1" applyBorder="1" applyAlignment="1">
      <alignment vertical="center" wrapText="1"/>
    </xf>
    <xf numFmtId="0" fontId="72" fillId="0" borderId="13" xfId="9" applyFont="1" applyBorder="1" applyAlignment="1">
      <alignment horizontal="center" vertical="center"/>
    </xf>
    <xf numFmtId="0" fontId="18" fillId="0" borderId="13" xfId="9" applyFont="1" applyBorder="1" applyAlignment="1">
      <alignment vertical="center"/>
    </xf>
    <xf numFmtId="0" fontId="53" fillId="0" borderId="13" xfId="9" applyFont="1" applyBorder="1" applyAlignment="1">
      <alignment vertical="center"/>
    </xf>
    <xf numFmtId="0" fontId="40" fillId="0" borderId="84" xfId="0" applyFont="1" applyBorder="1">
      <alignment vertical="center"/>
    </xf>
    <xf numFmtId="0" fontId="72" fillId="0" borderId="49" xfId="9" applyFont="1" applyBorder="1" applyAlignment="1">
      <alignment horizontal="center" vertical="center"/>
    </xf>
    <xf numFmtId="0" fontId="57" fillId="0" borderId="6" xfId="0" applyFont="1" applyBorder="1" applyAlignment="1">
      <alignment vertical="center" wrapText="1"/>
    </xf>
    <xf numFmtId="0" fontId="70" fillId="0" borderId="80" xfId="0" applyFont="1" applyBorder="1">
      <alignment vertical="center"/>
    </xf>
    <xf numFmtId="0" fontId="70" fillId="0" borderId="41" xfId="0" applyFont="1" applyBorder="1">
      <alignment vertical="center"/>
    </xf>
    <xf numFmtId="0" fontId="73" fillId="0" borderId="41" xfId="0" applyFont="1" applyBorder="1">
      <alignment vertical="center"/>
    </xf>
    <xf numFmtId="0" fontId="74" fillId="0" borderId="0" xfId="9" applyFont="1" applyAlignment="1">
      <alignment horizontal="center" vertical="center"/>
    </xf>
    <xf numFmtId="0" fontId="30" fillId="0" borderId="0" xfId="0" applyFont="1" applyAlignment="1">
      <alignment vertical="top"/>
    </xf>
    <xf numFmtId="0" fontId="75" fillId="0" borderId="8" xfId="5" applyFont="1" applyBorder="1" applyAlignment="1">
      <alignment vertical="top"/>
    </xf>
    <xf numFmtId="0" fontId="30" fillId="0" borderId="8" xfId="5" applyFont="1" applyBorder="1" applyAlignment="1">
      <alignment horizontal="right" vertical="center"/>
    </xf>
    <xf numFmtId="0" fontId="76" fillId="0" borderId="9" xfId="0" applyFont="1" applyBorder="1" applyAlignment="1">
      <alignment vertical="top"/>
    </xf>
    <xf numFmtId="0" fontId="76" fillId="0" borderId="10" xfId="0" applyFont="1" applyBorder="1">
      <alignment vertical="center"/>
    </xf>
    <xf numFmtId="0" fontId="76" fillId="0" borderId="10" xfId="0" applyFont="1" applyBorder="1" applyAlignment="1">
      <alignment vertical="top"/>
    </xf>
    <xf numFmtId="0" fontId="76" fillId="0" borderId="12" xfId="0" applyFont="1" applyBorder="1" applyAlignment="1">
      <alignment vertical="top"/>
    </xf>
    <xf numFmtId="0" fontId="76" fillId="0" borderId="13" xfId="0" applyFont="1" applyBorder="1">
      <alignment vertical="center"/>
    </xf>
    <xf numFmtId="0" fontId="76" fillId="0" borderId="13" xfId="0" applyFont="1" applyBorder="1" applyAlignment="1">
      <alignment vertical="top"/>
    </xf>
    <xf numFmtId="0" fontId="67" fillId="0" borderId="18" xfId="0" applyFont="1" applyBorder="1" applyAlignment="1">
      <alignment horizontal="right" vertical="top"/>
    </xf>
    <xf numFmtId="0" fontId="30" fillId="0" borderId="16" xfId="0" applyFont="1" applyBorder="1">
      <alignment vertical="center"/>
    </xf>
    <xf numFmtId="0" fontId="30" fillId="0" borderId="16" xfId="0" applyFont="1" applyBorder="1" applyAlignment="1">
      <alignment vertical="top"/>
    </xf>
    <xf numFmtId="0" fontId="67" fillId="0" borderId="16" xfId="0" applyFont="1" applyBorder="1" applyAlignment="1">
      <alignment horizontal="right" vertical="top"/>
    </xf>
    <xf numFmtId="0" fontId="67" fillId="0" borderId="16" xfId="0" applyFont="1" applyBorder="1" applyAlignment="1">
      <alignment horizontal="left" vertical="top"/>
    </xf>
    <xf numFmtId="0" fontId="30" fillId="0" borderId="16" xfId="0" applyFont="1" applyBorder="1" applyAlignment="1">
      <alignment horizontal="left" vertical="top"/>
    </xf>
    <xf numFmtId="0" fontId="67" fillId="0" borderId="17" xfId="0" applyFont="1" applyBorder="1" applyAlignment="1">
      <alignment horizontal="left" vertical="top"/>
    </xf>
    <xf numFmtId="0" fontId="30" fillId="0" borderId="18" xfId="0" applyFont="1" applyBorder="1" applyAlignment="1">
      <alignment horizontal="center" vertical="top"/>
    </xf>
    <xf numFmtId="0" fontId="77" fillId="0" borderId="0" xfId="0" applyFont="1" applyAlignment="1">
      <alignment horizontal="left" vertical="center"/>
    </xf>
    <xf numFmtId="0" fontId="30" fillId="0" borderId="0" xfId="0" applyFont="1" applyAlignment="1">
      <alignment horizontal="center" vertical="center"/>
    </xf>
    <xf numFmtId="0" fontId="30" fillId="0" borderId="0" xfId="0" applyFont="1" applyAlignment="1">
      <alignment horizontal="center" vertical="top"/>
    </xf>
    <xf numFmtId="0" fontId="30" fillId="0" borderId="19" xfId="0" applyFont="1" applyBorder="1" applyAlignment="1">
      <alignment vertical="top"/>
    </xf>
    <xf numFmtId="0" fontId="30" fillId="0" borderId="18" xfId="0" applyFont="1" applyBorder="1" applyAlignment="1">
      <alignment vertical="top"/>
    </xf>
    <xf numFmtId="0" fontId="30" fillId="0" borderId="21" xfId="0" applyFont="1" applyBorder="1">
      <alignment vertical="center"/>
    </xf>
    <xf numFmtId="0" fontId="67" fillId="0" borderId="21" xfId="0" applyFont="1" applyBorder="1" applyAlignment="1">
      <alignment horizontal="center" vertical="top"/>
    </xf>
    <xf numFmtId="0" fontId="30" fillId="0" borderId="23" xfId="0" applyFont="1" applyBorder="1" applyAlignment="1">
      <alignment vertical="top"/>
    </xf>
    <xf numFmtId="0" fontId="30" fillId="0" borderId="21" xfId="0" applyFont="1" applyBorder="1" applyAlignment="1">
      <alignment vertical="top"/>
    </xf>
    <xf numFmtId="0" fontId="67" fillId="0" borderId="13" xfId="0" applyFont="1" applyBorder="1" applyAlignment="1">
      <alignment horizontal="center" vertical="top"/>
    </xf>
    <xf numFmtId="0" fontId="30" fillId="0" borderId="27" xfId="0" applyFont="1" applyBorder="1" applyAlignment="1">
      <alignment vertical="top"/>
    </xf>
    <xf numFmtId="0" fontId="30" fillId="0" borderId="13" xfId="0" applyFont="1" applyBorder="1" applyAlignment="1">
      <alignment vertical="top"/>
    </xf>
    <xf numFmtId="0" fontId="78" fillId="0" borderId="27" xfId="0" applyFont="1" applyBorder="1" applyAlignment="1">
      <alignment vertical="top"/>
    </xf>
    <xf numFmtId="0" fontId="78" fillId="0" borderId="13" xfId="0" applyFont="1" applyBorder="1" applyAlignment="1">
      <alignment vertical="top"/>
    </xf>
    <xf numFmtId="0" fontId="30" fillId="0" borderId="30" xfId="0" applyFont="1" applyBorder="1" applyAlignment="1">
      <alignment vertical="top"/>
    </xf>
    <xf numFmtId="0" fontId="79" fillId="0" borderId="32" xfId="0" applyFont="1" applyBorder="1" applyAlignment="1">
      <alignment vertical="top"/>
    </xf>
    <xf numFmtId="0" fontId="80" fillId="0" borderId="32" xfId="0" applyFont="1" applyBorder="1" applyAlignment="1">
      <alignment vertical="top"/>
    </xf>
    <xf numFmtId="0" fontId="30" fillId="0" borderId="34" xfId="0" applyFont="1" applyBorder="1" applyAlignment="1">
      <alignment vertical="top"/>
    </xf>
    <xf numFmtId="0" fontId="30" fillId="0" borderId="33" xfId="0" applyFont="1" applyBorder="1" applyAlignment="1">
      <alignment vertical="top"/>
    </xf>
    <xf numFmtId="0" fontId="30" fillId="0" borderId="35" xfId="0" applyFont="1" applyBorder="1" applyAlignment="1">
      <alignment vertical="top"/>
    </xf>
    <xf numFmtId="0" fontId="30" fillId="0" borderId="43" xfId="0" applyFont="1" applyBorder="1">
      <alignment vertical="center"/>
    </xf>
    <xf numFmtId="0" fontId="30" fillId="0" borderId="0" xfId="0" applyFont="1" applyAlignment="1">
      <alignment vertical="top" textRotation="90"/>
    </xf>
    <xf numFmtId="0" fontId="30" fillId="0" borderId="32" xfId="0" applyFont="1" applyBorder="1" applyAlignment="1">
      <alignment vertical="top"/>
    </xf>
    <xf numFmtId="0" fontId="30" fillId="0" borderId="41" xfId="0" applyFont="1" applyBorder="1" applyAlignment="1">
      <alignment vertical="top"/>
    </xf>
    <xf numFmtId="0" fontId="30" fillId="0" borderId="61" xfId="0" applyFont="1" applyBorder="1" applyAlignment="1">
      <alignment vertical="top"/>
    </xf>
    <xf numFmtId="0" fontId="30" fillId="0" borderId="42" xfId="0" applyFont="1" applyBorder="1" applyAlignment="1">
      <alignment vertical="top"/>
    </xf>
    <xf numFmtId="0" fontId="80" fillId="0" borderId="47" xfId="0" applyFont="1" applyBorder="1">
      <alignment vertical="center"/>
    </xf>
    <xf numFmtId="0" fontId="30" fillId="0" borderId="44" xfId="0" applyFont="1" applyBorder="1" applyAlignment="1">
      <alignment horizontal="center" vertical="top"/>
    </xf>
    <xf numFmtId="0" fontId="30" fillId="0" borderId="44" xfId="0" applyFont="1" applyBorder="1" applyAlignment="1">
      <alignment vertical="top"/>
    </xf>
    <xf numFmtId="0" fontId="80" fillId="0" borderId="44" xfId="0" applyFont="1" applyBorder="1" applyAlignment="1">
      <alignment vertical="top"/>
    </xf>
    <xf numFmtId="0" fontId="80" fillId="0" borderId="38" xfId="0" applyFont="1" applyBorder="1" applyAlignment="1">
      <alignment horizontal="center" vertical="center"/>
    </xf>
    <xf numFmtId="0" fontId="30" fillId="0" borderId="47" xfId="0" applyFont="1" applyBorder="1" applyAlignment="1">
      <alignment vertical="top"/>
    </xf>
    <xf numFmtId="0" fontId="30" fillId="0" borderId="44" xfId="0" applyFont="1" applyBorder="1" applyAlignment="1">
      <alignment horizontal="left" vertical="center"/>
    </xf>
    <xf numFmtId="0" fontId="30" fillId="0" borderId="13" xfId="0" applyFont="1" applyBorder="1" applyAlignment="1">
      <alignment horizontal="right" vertical="top"/>
    </xf>
    <xf numFmtId="0" fontId="30" fillId="0" borderId="49" xfId="0" applyFont="1" applyBorder="1" applyAlignment="1">
      <alignment vertical="top"/>
    </xf>
    <xf numFmtId="0" fontId="30" fillId="0" borderId="52" xfId="0" applyFont="1" applyBorder="1" applyAlignment="1">
      <alignment horizontal="center" vertical="top"/>
    </xf>
    <xf numFmtId="0" fontId="30" fillId="0" borderId="30" xfId="0" applyFont="1" applyBorder="1" applyAlignment="1">
      <alignment horizontal="center" vertical="top"/>
    </xf>
    <xf numFmtId="0" fontId="30" fillId="0" borderId="53" xfId="0" applyFont="1" applyBorder="1" applyAlignment="1">
      <alignment horizontal="center" vertical="top"/>
    </xf>
    <xf numFmtId="0" fontId="30" fillId="0" borderId="37" xfId="0" applyFont="1" applyBorder="1" applyAlignment="1">
      <alignment horizontal="center" vertical="top"/>
    </xf>
    <xf numFmtId="0" fontId="30" fillId="0" borderId="0" xfId="0" applyFont="1" applyAlignment="1">
      <alignment horizontal="left" vertical="top"/>
    </xf>
    <xf numFmtId="0" fontId="78" fillId="0" borderId="0" xfId="0" applyFont="1" applyAlignment="1">
      <alignment vertical="top"/>
    </xf>
    <xf numFmtId="0" fontId="30" fillId="0" borderId="54" xfId="0" applyFont="1" applyBorder="1" applyAlignment="1">
      <alignment horizontal="center" vertical="top"/>
    </xf>
    <xf numFmtId="0" fontId="30" fillId="0" borderId="47" xfId="0" applyFont="1" applyBorder="1" applyAlignment="1">
      <alignment horizontal="center" vertical="top"/>
    </xf>
    <xf numFmtId="0" fontId="30" fillId="0" borderId="56" xfId="0" applyFont="1" applyBorder="1" applyAlignment="1">
      <alignment vertical="top"/>
    </xf>
    <xf numFmtId="0" fontId="30" fillId="0" borderId="57" xfId="0" applyFont="1" applyBorder="1" applyAlignment="1">
      <alignment horizontal="center" vertical="top"/>
    </xf>
    <xf numFmtId="0" fontId="30" fillId="0" borderId="58" xfId="0" applyFont="1" applyBorder="1" applyAlignment="1">
      <alignment horizontal="center" vertical="top"/>
    </xf>
    <xf numFmtId="0" fontId="78" fillId="0" borderId="56" xfId="0" applyFont="1" applyBorder="1" applyAlignment="1">
      <alignment horizontal="left" vertical="top"/>
    </xf>
    <xf numFmtId="0" fontId="78" fillId="0" borderId="56" xfId="0" applyFont="1" applyBorder="1" applyAlignment="1">
      <alignment vertical="top"/>
    </xf>
    <xf numFmtId="0" fontId="30" fillId="0" borderId="60" xfId="0" applyFont="1" applyBorder="1" applyAlignment="1">
      <alignment vertical="top"/>
    </xf>
    <xf numFmtId="0" fontId="29" fillId="0" borderId="0" xfId="0" applyFont="1" applyAlignment="1">
      <alignment horizontal="center" vertical="top"/>
    </xf>
    <xf numFmtId="0" fontId="30" fillId="0" borderId="69" xfId="0" applyFont="1" applyBorder="1" applyAlignment="1">
      <alignment horizontal="left" vertical="top"/>
    </xf>
    <xf numFmtId="0" fontId="30" fillId="0" borderId="69" xfId="0" applyFont="1" applyBorder="1" applyAlignment="1">
      <alignment horizontal="left" vertical="top" wrapText="1"/>
    </xf>
    <xf numFmtId="0" fontId="30" fillId="0" borderId="68" xfId="0" applyFont="1" applyBorder="1" applyAlignment="1">
      <alignment horizontal="left" vertical="top" wrapText="1"/>
    </xf>
    <xf numFmtId="0" fontId="30" fillId="0" borderId="67" xfId="0" applyFont="1" applyBorder="1" applyAlignment="1">
      <alignment horizontal="left" vertical="top"/>
    </xf>
    <xf numFmtId="0" fontId="30" fillId="0" borderId="68" xfId="0" applyFont="1" applyBorder="1" applyAlignment="1">
      <alignment horizontal="center" vertical="top"/>
    </xf>
    <xf numFmtId="0" fontId="30" fillId="0" borderId="0" xfId="0" applyFont="1" applyAlignment="1">
      <alignment vertical="top" wrapText="1"/>
    </xf>
    <xf numFmtId="0" fontId="30" fillId="0" borderId="49" xfId="0" applyFont="1" applyBorder="1" applyAlignment="1">
      <alignment horizontal="left" vertical="top"/>
    </xf>
    <xf numFmtId="0" fontId="30" fillId="0" borderId="49" xfId="0" applyFont="1" applyBorder="1" applyAlignment="1">
      <alignment horizontal="left" vertical="top" wrapText="1"/>
    </xf>
    <xf numFmtId="0" fontId="30" fillId="0" borderId="6" xfId="0" applyFont="1" applyBorder="1" applyAlignment="1">
      <alignment horizontal="left" vertical="top" wrapText="1"/>
    </xf>
    <xf numFmtId="0" fontId="30" fillId="0" borderId="13" xfId="0" applyFont="1" applyBorder="1" applyAlignment="1">
      <alignment horizontal="left" vertical="top"/>
    </xf>
    <xf numFmtId="0" fontId="30" fillId="0" borderId="6" xfId="0" applyFont="1" applyBorder="1" applyAlignment="1">
      <alignment horizontal="center" vertical="top"/>
    </xf>
    <xf numFmtId="0" fontId="31" fillId="0" borderId="34" xfId="0" applyFont="1" applyBorder="1" applyAlignment="1">
      <alignment horizontal="left" vertical="top" wrapText="1"/>
    </xf>
    <xf numFmtId="0" fontId="30" fillId="0" borderId="34" xfId="0" applyFont="1" applyBorder="1" applyAlignment="1">
      <alignment horizontal="left" vertical="top"/>
    </xf>
    <xf numFmtId="0" fontId="30" fillId="0" borderId="41" xfId="0" applyFont="1" applyBorder="1" applyAlignment="1">
      <alignment horizontal="left" vertical="top" wrapText="1"/>
    </xf>
    <xf numFmtId="0" fontId="30" fillId="0" borderId="61" xfId="0" applyFont="1" applyBorder="1" applyAlignment="1">
      <alignment horizontal="left" vertical="top" wrapText="1"/>
    </xf>
    <xf numFmtId="0" fontId="30" fillId="0" borderId="41" xfId="0" applyFont="1" applyBorder="1" applyAlignment="1">
      <alignment horizontal="left" vertical="top"/>
    </xf>
    <xf numFmtId="0" fontId="30" fillId="0" borderId="61" xfId="0" applyFont="1" applyBorder="1" applyAlignment="1">
      <alignment horizontal="center" vertical="top"/>
    </xf>
    <xf numFmtId="0" fontId="78" fillId="0" borderId="41" xfId="0" applyFont="1" applyBorder="1" applyAlignment="1">
      <alignment horizontal="left" vertical="top"/>
    </xf>
    <xf numFmtId="0" fontId="78" fillId="0" borderId="61" xfId="0" applyFont="1" applyBorder="1" applyAlignment="1">
      <alignment vertical="top"/>
    </xf>
    <xf numFmtId="0" fontId="78" fillId="0" borderId="0" xfId="0" applyFont="1" applyAlignment="1">
      <alignment horizontal="left" vertical="top"/>
    </xf>
    <xf numFmtId="0" fontId="31" fillId="0" borderId="49" xfId="0" applyFont="1" applyBorder="1" applyAlignment="1">
      <alignment vertical="top" wrapText="1"/>
    </xf>
    <xf numFmtId="0" fontId="78" fillId="0" borderId="49" xfId="0" applyFont="1" applyBorder="1" applyAlignment="1">
      <alignment horizontal="left" vertical="top"/>
    </xf>
    <xf numFmtId="0" fontId="78" fillId="0" borderId="6" xfId="0" applyFont="1" applyBorder="1" applyAlignment="1">
      <alignment vertical="top"/>
    </xf>
    <xf numFmtId="0" fontId="78" fillId="0" borderId="13" xfId="0" applyFont="1" applyBorder="1" applyAlignment="1">
      <alignment horizontal="left" vertical="top"/>
    </xf>
    <xf numFmtId="0" fontId="78" fillId="0" borderId="34" xfId="0" applyFont="1" applyBorder="1" applyAlignment="1">
      <alignment horizontal="left" vertical="top"/>
    </xf>
    <xf numFmtId="0" fontId="78" fillId="0" borderId="33" xfId="0" applyFont="1" applyBorder="1" applyAlignment="1">
      <alignment vertical="top"/>
    </xf>
    <xf numFmtId="0" fontId="78" fillId="0" borderId="16" xfId="0" applyFont="1" applyBorder="1" applyAlignment="1">
      <alignment horizontal="left" vertical="top"/>
    </xf>
    <xf numFmtId="0" fontId="31" fillId="0" borderId="41" xfId="0" applyFont="1" applyBorder="1" applyAlignment="1">
      <alignment vertical="top" wrapText="1"/>
    </xf>
    <xf numFmtId="0" fontId="78" fillId="0" borderId="49" xfId="0" applyFont="1" applyBorder="1" applyAlignment="1">
      <alignment vertical="top"/>
    </xf>
    <xf numFmtId="0" fontId="78" fillId="0" borderId="34" xfId="0" applyFont="1" applyBorder="1" applyAlignment="1">
      <alignment horizontal="left" vertical="top" wrapText="1"/>
    </xf>
    <xf numFmtId="0" fontId="78" fillId="0" borderId="6" xfId="0" applyFont="1" applyBorder="1" applyAlignment="1">
      <alignment horizontal="left" vertical="top"/>
    </xf>
    <xf numFmtId="0" fontId="30" fillId="0" borderId="50" xfId="0" applyFont="1" applyBorder="1" applyAlignment="1">
      <alignment vertical="top"/>
    </xf>
    <xf numFmtId="0" fontId="29" fillId="0" borderId="8" xfId="0" applyFont="1" applyBorder="1" applyAlignment="1">
      <alignment vertical="center" textRotation="90"/>
    </xf>
    <xf numFmtId="0" fontId="31" fillId="0" borderId="8" xfId="0" applyFont="1" applyBorder="1" applyAlignment="1">
      <alignment horizontal="left" vertical="top" wrapText="1"/>
    </xf>
    <xf numFmtId="0" fontId="30" fillId="0" borderId="8" xfId="0" applyFont="1" applyBorder="1" applyAlignment="1">
      <alignment horizontal="left" vertical="top"/>
    </xf>
    <xf numFmtId="0" fontId="78" fillId="0" borderId="8" xfId="0" applyFont="1" applyBorder="1" applyAlignment="1">
      <alignment horizontal="left" vertical="top"/>
    </xf>
    <xf numFmtId="0" fontId="78" fillId="0" borderId="8" xfId="0" applyFont="1" applyBorder="1" applyAlignment="1">
      <alignment vertical="top"/>
    </xf>
    <xf numFmtId="0" fontId="30" fillId="0" borderId="72" xfId="0" applyFont="1" applyBorder="1" applyAlignment="1">
      <alignment vertical="top"/>
    </xf>
    <xf numFmtId="0" fontId="30" fillId="0" borderId="0" xfId="0" applyFont="1" applyAlignment="1">
      <alignment horizontal="right" vertical="center"/>
    </xf>
    <xf numFmtId="0" fontId="68" fillId="0" borderId="4" xfId="0" applyFont="1" applyBorder="1" applyAlignment="1">
      <alignment vertical="center" textRotation="90"/>
    </xf>
    <xf numFmtId="0" fontId="30" fillId="0" borderId="4" xfId="0" applyFont="1" applyBorder="1" applyAlignment="1">
      <alignment vertical="top" textRotation="90"/>
    </xf>
    <xf numFmtId="0" fontId="30" fillId="0" borderId="4" xfId="0" applyFont="1" applyBorder="1" applyAlignment="1">
      <alignment horizontal="left" vertical="top" wrapText="1"/>
    </xf>
    <xf numFmtId="0" fontId="78" fillId="0" borderId="16" xfId="0" applyFont="1" applyBorder="1" applyAlignment="1">
      <alignment vertical="top"/>
    </xf>
    <xf numFmtId="0" fontId="67" fillId="0" borderId="0" xfId="0" applyFont="1" applyAlignment="1">
      <alignment vertical="top"/>
    </xf>
    <xf numFmtId="0" fontId="78" fillId="0" borderId="63" xfId="0" applyFont="1" applyBorder="1" applyAlignment="1">
      <alignment horizontal="left" vertical="top"/>
    </xf>
    <xf numFmtId="0" fontId="78" fillId="0" borderId="46" xfId="0" applyFont="1" applyBorder="1" applyAlignment="1">
      <alignment vertical="top"/>
    </xf>
    <xf numFmtId="0" fontId="78" fillId="0" borderId="44" xfId="0" applyFont="1" applyBorder="1" applyAlignment="1">
      <alignment vertical="top"/>
    </xf>
    <xf numFmtId="0" fontId="30" fillId="0" borderId="34" xfId="0" applyFont="1" applyBorder="1" applyAlignment="1">
      <alignment horizontal="left" vertical="top" wrapText="1"/>
    </xf>
    <xf numFmtId="0" fontId="31" fillId="0" borderId="34" xfId="0" applyFont="1" applyBorder="1" applyAlignment="1">
      <alignment vertical="top"/>
    </xf>
    <xf numFmtId="0" fontId="31" fillId="0" borderId="16" xfId="0" applyFont="1" applyBorder="1" applyAlignment="1">
      <alignment vertical="top"/>
    </xf>
    <xf numFmtId="0" fontId="87" fillId="0" borderId="34" xfId="0" applyFont="1" applyBorder="1" applyAlignment="1">
      <alignment vertical="top"/>
    </xf>
    <xf numFmtId="0" fontId="29" fillId="0" borderId="33" xfId="0" applyFont="1" applyBorder="1" applyAlignment="1">
      <alignment vertical="top"/>
    </xf>
    <xf numFmtId="0" fontId="31" fillId="0" borderId="49" xfId="0" applyFont="1" applyBorder="1" applyAlignment="1">
      <alignment vertical="top"/>
    </xf>
    <xf numFmtId="0" fontId="68" fillId="0" borderId="13" xfId="0" applyFont="1" applyBorder="1" applyAlignment="1">
      <alignment vertical="top"/>
    </xf>
    <xf numFmtId="0" fontId="30" fillId="0" borderId="6" xfId="0" applyFont="1" applyBorder="1" applyAlignment="1">
      <alignment vertical="top"/>
    </xf>
    <xf numFmtId="0" fontId="68" fillId="0" borderId="16" xfId="0" applyFont="1" applyBorder="1" applyAlignment="1">
      <alignment vertical="top"/>
    </xf>
    <xf numFmtId="0" fontId="67" fillId="0" borderId="41" xfId="0" applyFont="1" applyBorder="1" applyAlignment="1">
      <alignment vertical="top"/>
    </xf>
    <xf numFmtId="0" fontId="67" fillId="0" borderId="61" xfId="0" applyFont="1" applyBorder="1" applyAlignment="1">
      <alignment vertical="top"/>
    </xf>
    <xf numFmtId="0" fontId="30" fillId="0" borderId="6" xfId="0" applyFont="1" applyBorder="1" applyAlignment="1">
      <alignment horizontal="right" vertical="top"/>
    </xf>
    <xf numFmtId="0" fontId="67" fillId="0" borderId="49" xfId="0" applyFont="1" applyBorder="1" applyAlignment="1">
      <alignment vertical="top"/>
    </xf>
    <xf numFmtId="0" fontId="67" fillId="0" borderId="6" xfId="0" applyFont="1" applyBorder="1" applyAlignment="1">
      <alignment vertical="top"/>
    </xf>
    <xf numFmtId="0" fontId="67" fillId="0" borderId="13" xfId="0" applyFont="1" applyBorder="1" applyAlignment="1">
      <alignment vertical="top"/>
    </xf>
    <xf numFmtId="0" fontId="31" fillId="0" borderId="41" xfId="0" applyFont="1" applyBorder="1" applyAlignment="1">
      <alignment vertical="top"/>
    </xf>
    <xf numFmtId="0" fontId="29" fillId="0" borderId="0" xfId="0" applyFont="1" applyAlignment="1">
      <alignment vertical="top"/>
    </xf>
    <xf numFmtId="0" fontId="29" fillId="0" borderId="61" xfId="0" applyFont="1" applyBorder="1" applyAlignment="1">
      <alignment vertical="top"/>
    </xf>
    <xf numFmtId="0" fontId="29" fillId="0" borderId="34" xfId="0" applyFont="1" applyBorder="1" applyAlignment="1">
      <alignment vertical="top"/>
    </xf>
    <xf numFmtId="0" fontId="29" fillId="0" borderId="16" xfId="0" applyFont="1" applyBorder="1" applyAlignment="1">
      <alignment vertical="top"/>
    </xf>
    <xf numFmtId="0" fontId="87" fillId="0" borderId="34" xfId="0" applyFont="1" applyBorder="1" applyAlignment="1">
      <alignment horizontal="left" vertical="top"/>
    </xf>
    <xf numFmtId="0" fontId="68" fillId="0" borderId="0" xfId="0" applyFont="1" applyAlignment="1">
      <alignment vertical="top"/>
    </xf>
    <xf numFmtId="0" fontId="29" fillId="0" borderId="49" xfId="0" applyFont="1" applyBorder="1" applyAlignment="1">
      <alignment vertical="top"/>
    </xf>
    <xf numFmtId="0" fontId="29" fillId="0" borderId="13" xfId="0" applyFont="1" applyBorder="1" applyAlignment="1">
      <alignment vertical="top"/>
    </xf>
    <xf numFmtId="0" fontId="29" fillId="0" borderId="6" xfId="0" applyFont="1" applyBorder="1" applyAlignment="1">
      <alignment vertical="top"/>
    </xf>
    <xf numFmtId="0" fontId="87" fillId="0" borderId="41" xfId="0" applyFont="1" applyBorder="1" applyAlignment="1">
      <alignment horizontal="center" vertical="top"/>
    </xf>
    <xf numFmtId="0" fontId="87" fillId="0" borderId="16" xfId="0" applyFont="1" applyBorder="1" applyAlignment="1">
      <alignment horizontal="left" vertical="top"/>
    </xf>
    <xf numFmtId="0" fontId="68" fillId="0" borderId="49" xfId="0" applyFont="1" applyBorder="1" applyAlignment="1">
      <alignment vertical="top"/>
    </xf>
    <xf numFmtId="0" fontId="87" fillId="0" borderId="0" xfId="0" applyFont="1" applyAlignment="1">
      <alignment horizontal="center" vertical="top"/>
    </xf>
    <xf numFmtId="0" fontId="29" fillId="0" borderId="17" xfId="0" applyFont="1" applyBorder="1" applyAlignment="1">
      <alignment vertical="top"/>
    </xf>
    <xf numFmtId="0" fontId="87" fillId="0" borderId="9" xfId="0" applyFont="1" applyBorder="1" applyAlignment="1">
      <alignment horizontal="left" vertical="top"/>
    </xf>
    <xf numFmtId="0" fontId="30" fillId="0" borderId="11" xfId="0" applyFont="1" applyBorder="1" applyAlignment="1">
      <alignment vertical="top"/>
    </xf>
    <xf numFmtId="0" fontId="29" fillId="0" borderId="14" xfId="0" applyFont="1" applyBorder="1" applyAlignment="1">
      <alignment vertical="top"/>
    </xf>
    <xf numFmtId="0" fontId="87" fillId="0" borderId="50" xfId="0" applyFont="1" applyBorder="1" applyAlignment="1">
      <alignment horizontal="center" vertical="top"/>
    </xf>
    <xf numFmtId="0" fontId="84" fillId="0" borderId="34" xfId="0" applyFont="1" applyBorder="1" applyAlignment="1">
      <alignment vertical="top"/>
    </xf>
    <xf numFmtId="0" fontId="87" fillId="0" borderId="16" xfId="0" applyFont="1" applyBorder="1">
      <alignment vertical="center"/>
    </xf>
    <xf numFmtId="0" fontId="87" fillId="0" borderId="0" xfId="0" applyFont="1">
      <alignment vertical="center"/>
    </xf>
    <xf numFmtId="0" fontId="87" fillId="0" borderId="0" xfId="0" applyFont="1" applyAlignment="1">
      <alignment horizontal="center" vertical="center"/>
    </xf>
    <xf numFmtId="0" fontId="87" fillId="0" borderId="13" xfId="0" applyFont="1" applyBorder="1">
      <alignment vertical="center"/>
    </xf>
    <xf numFmtId="0" fontId="68" fillId="0" borderId="0" xfId="0" applyFont="1" applyAlignment="1">
      <alignment horizontal="center" vertical="center"/>
    </xf>
    <xf numFmtId="0" fontId="31" fillId="0" borderId="0" xfId="0" applyFont="1" applyAlignment="1">
      <alignment horizontal="center" vertical="center"/>
    </xf>
    <xf numFmtId="0" fontId="88" fillId="0" borderId="0" xfId="0" applyFont="1" applyAlignment="1">
      <alignment vertical="top"/>
    </xf>
    <xf numFmtId="0" fontId="89" fillId="0" borderId="0" xfId="0" applyFont="1" applyAlignment="1">
      <alignment vertical="top"/>
    </xf>
    <xf numFmtId="0" fontId="67" fillId="0" borderId="0" xfId="0" applyFont="1" applyAlignment="1">
      <alignment horizontal="center" vertical="top"/>
    </xf>
    <xf numFmtId="0" fontId="30" fillId="0" borderId="8" xfId="0" applyFont="1" applyBorder="1">
      <alignment vertical="center"/>
    </xf>
    <xf numFmtId="0" fontId="30" fillId="0" borderId="8" xfId="0" applyFont="1" applyBorder="1" applyAlignment="1">
      <alignment vertical="top"/>
    </xf>
    <xf numFmtId="0" fontId="30" fillId="0" borderId="8" xfId="0" applyFont="1" applyBorder="1" applyAlignment="1">
      <alignment horizontal="center" vertical="top"/>
    </xf>
    <xf numFmtId="0" fontId="30" fillId="0" borderId="8" xfId="0" applyFont="1" applyBorder="1" applyAlignment="1">
      <alignment vertical="top" wrapText="1"/>
    </xf>
    <xf numFmtId="0" fontId="30" fillId="0" borderId="0" xfId="0" applyFont="1" applyAlignment="1">
      <alignment horizontal="right" vertical="top"/>
    </xf>
    <xf numFmtId="0" fontId="30" fillId="0" borderId="8" xfId="5" applyFont="1" applyBorder="1" applyAlignment="1">
      <alignment horizontal="right" vertical="top"/>
    </xf>
    <xf numFmtId="0" fontId="91" fillId="0" borderId="34" xfId="0" applyFont="1" applyBorder="1" applyAlignment="1">
      <alignment horizontal="left" vertical="center"/>
    </xf>
    <xf numFmtId="0" fontId="91" fillId="0" borderId="16" xfId="0" applyFont="1" applyBorder="1" applyAlignment="1">
      <alignment horizontal="left" vertical="center"/>
    </xf>
    <xf numFmtId="0" fontId="91" fillId="0" borderId="16" xfId="0" applyFont="1" applyBorder="1" applyAlignment="1">
      <alignment horizontal="left" vertical="top"/>
    </xf>
    <xf numFmtId="0" fontId="91" fillId="0" borderId="33" xfId="0" applyFont="1" applyBorder="1" applyAlignment="1">
      <alignment horizontal="left" vertical="top"/>
    </xf>
    <xf numFmtId="0" fontId="91" fillId="0" borderId="34" xfId="0" applyFont="1" applyBorder="1" applyAlignment="1">
      <alignment vertical="top"/>
    </xf>
    <xf numFmtId="0" fontId="92" fillId="0" borderId="16" xfId="0" applyFont="1" applyBorder="1" applyAlignment="1">
      <alignment vertical="top"/>
    </xf>
    <xf numFmtId="0" fontId="93" fillId="0" borderId="16" xfId="0" applyFont="1" applyBorder="1" applyAlignment="1">
      <alignment vertical="top"/>
    </xf>
    <xf numFmtId="0" fontId="91" fillId="0" borderId="41" xfId="0" applyFont="1" applyBorder="1">
      <alignment vertical="center"/>
    </xf>
    <xf numFmtId="0" fontId="91" fillId="0" borderId="0" xfId="0" applyFont="1">
      <alignment vertical="center"/>
    </xf>
    <xf numFmtId="0" fontId="91" fillId="0" borderId="0" xfId="0" applyFont="1" applyAlignment="1">
      <alignment vertical="top"/>
    </xf>
    <xf numFmtId="0" fontId="75" fillId="0" borderId="0" xfId="0" applyFont="1" applyAlignment="1">
      <alignment vertical="top"/>
    </xf>
    <xf numFmtId="0" fontId="75" fillId="0" borderId="61" xfId="0" applyFont="1" applyBorder="1" applyAlignment="1">
      <alignment vertical="top"/>
    </xf>
    <xf numFmtId="0" fontId="91" fillId="0" borderId="41" xfId="0" applyFont="1" applyBorder="1" applyAlignment="1">
      <alignment vertical="top"/>
    </xf>
    <xf numFmtId="0" fontId="92" fillId="0" borderId="0" xfId="0" applyFont="1" applyAlignment="1">
      <alignment vertical="top"/>
    </xf>
    <xf numFmtId="0" fontId="94" fillId="0" borderId="0" xfId="0" applyFont="1" applyAlignment="1">
      <alignment vertical="top"/>
    </xf>
    <xf numFmtId="0" fontId="94" fillId="0" borderId="61" xfId="0" applyFont="1" applyBorder="1" applyAlignment="1">
      <alignment vertical="top"/>
    </xf>
    <xf numFmtId="0" fontId="92" fillId="0" borderId="38" xfId="0" applyFont="1" applyBorder="1" applyAlignment="1">
      <alignment vertical="top"/>
    </xf>
    <xf numFmtId="0" fontId="94" fillId="0" borderId="38" xfId="0" applyFont="1" applyBorder="1" applyAlignment="1">
      <alignment vertical="top"/>
    </xf>
    <xf numFmtId="0" fontId="94" fillId="0" borderId="41" xfId="0" applyFont="1" applyBorder="1" applyAlignment="1">
      <alignment vertical="top"/>
    </xf>
    <xf numFmtId="0" fontId="94" fillId="0" borderId="41" xfId="0" applyFont="1" applyBorder="1">
      <alignment vertical="center"/>
    </xf>
    <xf numFmtId="0" fontId="94" fillId="0" borderId="0" xfId="0" applyFont="1">
      <alignment vertical="center"/>
    </xf>
    <xf numFmtId="0" fontId="92" fillId="0" borderId="13" xfId="0" applyFont="1" applyBorder="1" applyAlignment="1">
      <alignment vertical="top"/>
    </xf>
    <xf numFmtId="0" fontId="93" fillId="0" borderId="0" xfId="0" applyFont="1" applyAlignment="1">
      <alignment vertical="top"/>
    </xf>
    <xf numFmtId="0" fontId="92" fillId="0" borderId="0" xfId="0" applyFont="1" applyAlignment="1">
      <alignment horizontal="center" vertical="top"/>
    </xf>
    <xf numFmtId="0" fontId="94" fillId="0" borderId="49" xfId="0" applyFont="1" applyBorder="1">
      <alignment vertical="center"/>
    </xf>
    <xf numFmtId="0" fontId="94" fillId="0" borderId="13" xfId="0" applyFont="1" applyBorder="1">
      <alignment vertical="center"/>
    </xf>
    <xf numFmtId="0" fontId="94" fillId="0" borderId="13" xfId="0" applyFont="1" applyBorder="1" applyAlignment="1">
      <alignment horizontal="left" vertical="center"/>
    </xf>
    <xf numFmtId="0" fontId="91" fillId="0" borderId="34" xfId="0" applyFont="1" applyBorder="1">
      <alignment vertical="center"/>
    </xf>
    <xf numFmtId="0" fontId="92" fillId="0" borderId="16" xfId="0" applyFont="1" applyBorder="1">
      <alignment vertical="center"/>
    </xf>
    <xf numFmtId="0" fontId="92" fillId="0" borderId="33" xfId="0" applyFont="1" applyBorder="1" applyAlignment="1">
      <alignment vertical="top"/>
    </xf>
    <xf numFmtId="0" fontId="92" fillId="0" borderId="0" xfId="0" applyFont="1">
      <alignment vertical="center"/>
    </xf>
    <xf numFmtId="0" fontId="29" fillId="0" borderId="41" xfId="0" applyFont="1" applyBorder="1">
      <alignment vertical="center"/>
    </xf>
    <xf numFmtId="0" fontId="31" fillId="0" borderId="61" xfId="0" applyFont="1" applyBorder="1" applyAlignment="1">
      <alignment vertical="top"/>
    </xf>
    <xf numFmtId="0" fontId="94" fillId="0" borderId="0" xfId="0" applyFont="1" applyAlignment="1">
      <alignment horizontal="left" vertical="center"/>
    </xf>
    <xf numFmtId="0" fontId="94" fillId="0" borderId="13" xfId="0" applyFont="1" applyBorder="1" applyAlignment="1">
      <alignment horizontal="center" vertical="top"/>
    </xf>
    <xf numFmtId="0" fontId="92" fillId="0" borderId="18" xfId="0" applyFont="1" applyBorder="1" applyAlignment="1">
      <alignment vertical="top"/>
    </xf>
    <xf numFmtId="0" fontId="30" fillId="0" borderId="61" xfId="0" applyFont="1" applyBorder="1">
      <alignment vertical="center"/>
    </xf>
    <xf numFmtId="0" fontId="67" fillId="0" borderId="0" xfId="0" applyFont="1" applyAlignment="1">
      <alignment vertical="top" wrapText="1"/>
    </xf>
    <xf numFmtId="0" fontId="31" fillId="0" borderId="61" xfId="9" applyFont="1" applyBorder="1" applyAlignment="1">
      <alignment horizontal="center" vertical="top"/>
    </xf>
    <xf numFmtId="0" fontId="69" fillId="0" borderId="16" xfId="9" applyFont="1" applyBorder="1" applyAlignment="1">
      <alignment horizontal="center" vertical="center"/>
    </xf>
    <xf numFmtId="0" fontId="29" fillId="0" borderId="16" xfId="9" applyFont="1" applyBorder="1" applyAlignment="1">
      <alignment vertical="center"/>
    </xf>
    <xf numFmtId="0" fontId="31" fillId="0" borderId="33" xfId="0" applyFont="1" applyBorder="1" applyAlignment="1">
      <alignment vertical="top"/>
    </xf>
    <xf numFmtId="0" fontId="69" fillId="0" borderId="34" xfId="9" applyFont="1" applyBorder="1" applyAlignment="1">
      <alignment horizontal="center" vertical="center"/>
    </xf>
    <xf numFmtId="0" fontId="67" fillId="0" borderId="33" xfId="0" applyFont="1" applyBorder="1" applyAlignment="1">
      <alignment vertical="top" wrapText="1"/>
    </xf>
    <xf numFmtId="0" fontId="69" fillId="0" borderId="13" xfId="9" applyFont="1" applyBorder="1" applyAlignment="1">
      <alignment horizontal="center" vertical="center"/>
    </xf>
    <xf numFmtId="0" fontId="29" fillId="0" borderId="13" xfId="9" applyFont="1" applyBorder="1" applyAlignment="1">
      <alignment vertical="center"/>
    </xf>
    <xf numFmtId="0" fontId="79" fillId="0" borderId="79" xfId="0" applyFont="1" applyBorder="1" applyAlignment="1">
      <alignment horizontal="left" vertical="center"/>
    </xf>
    <xf numFmtId="0" fontId="29" fillId="0" borderId="79" xfId="0" applyFont="1" applyBorder="1" applyAlignment="1">
      <alignment horizontal="left" vertical="center"/>
    </xf>
    <xf numFmtId="0" fontId="29" fillId="0" borderId="79" xfId="0" applyFont="1" applyBorder="1" applyAlignment="1">
      <alignment vertical="top"/>
    </xf>
    <xf numFmtId="0" fontId="31" fillId="0" borderId="79" xfId="0" applyFont="1" applyBorder="1">
      <alignment vertical="center"/>
    </xf>
    <xf numFmtId="0" fontId="30" fillId="0" borderId="84" xfId="0" applyFont="1" applyBorder="1" applyAlignment="1">
      <alignment vertical="top"/>
    </xf>
    <xf numFmtId="0" fontId="69" fillId="0" borderId="49" xfId="9" applyFont="1" applyBorder="1" applyAlignment="1">
      <alignment horizontal="center" vertical="center"/>
    </xf>
    <xf numFmtId="0" fontId="67" fillId="0" borderId="6" xfId="0" applyFont="1" applyBorder="1" applyAlignment="1">
      <alignment vertical="top" wrapText="1"/>
    </xf>
    <xf numFmtId="0" fontId="29" fillId="0" borderId="81" xfId="0" applyFont="1" applyBorder="1" applyAlignment="1">
      <alignment horizontal="left" vertical="center"/>
    </xf>
    <xf numFmtId="0" fontId="29" fillId="0" borderId="81" xfId="0" applyFont="1" applyBorder="1">
      <alignment vertical="center"/>
    </xf>
    <xf numFmtId="0" fontId="97" fillId="0" borderId="81" xfId="0" applyFont="1" applyBorder="1" applyAlignment="1">
      <alignment vertical="top"/>
    </xf>
    <xf numFmtId="0" fontId="29" fillId="0" borderId="81" xfId="0" applyFont="1" applyBorder="1" applyAlignment="1">
      <alignment vertical="top"/>
    </xf>
    <xf numFmtId="0" fontId="30" fillId="0" borderId="81" xfId="0" applyFont="1" applyBorder="1" applyAlignment="1">
      <alignment vertical="top"/>
    </xf>
    <xf numFmtId="0" fontId="97" fillId="0" borderId="81" xfId="0" applyFont="1" applyBorder="1">
      <alignment vertical="center"/>
    </xf>
    <xf numFmtId="0" fontId="30" fillId="0" borderId="82" xfId="0" applyFont="1" applyBorder="1" applyAlignment="1">
      <alignment vertical="top"/>
    </xf>
    <xf numFmtId="0" fontId="29" fillId="0" borderId="79" xfId="0" applyFont="1" applyBorder="1">
      <alignment vertical="center"/>
    </xf>
    <xf numFmtId="0" fontId="97" fillId="0" borderId="79" xfId="0" applyFont="1" applyBorder="1" applyAlignment="1">
      <alignment vertical="top"/>
    </xf>
    <xf numFmtId="0" fontId="30" fillId="0" borderId="79" xfId="0" applyFont="1" applyBorder="1" applyAlignment="1">
      <alignment vertical="top"/>
    </xf>
    <xf numFmtId="0" fontId="97" fillId="0" borderId="79" xfId="0" applyFont="1" applyBorder="1">
      <alignment vertical="center"/>
    </xf>
    <xf numFmtId="0" fontId="97" fillId="0" borderId="0" xfId="0" applyFont="1" applyAlignment="1">
      <alignment vertical="top"/>
    </xf>
    <xf numFmtId="0" fontId="30" fillId="0" borderId="4" xfId="0" applyFont="1" applyBorder="1" applyAlignment="1">
      <alignment vertical="top"/>
    </xf>
    <xf numFmtId="0" fontId="96" fillId="0" borderId="41" xfId="0" applyFont="1" applyBorder="1">
      <alignment vertical="center"/>
    </xf>
    <xf numFmtId="0" fontId="96" fillId="0" borderId="49" xfId="0" applyFont="1" applyBorder="1">
      <alignment vertical="center"/>
    </xf>
    <xf numFmtId="0" fontId="97" fillId="0" borderId="13" xfId="0" applyFont="1" applyBorder="1" applyAlignment="1">
      <alignment vertical="top"/>
    </xf>
    <xf numFmtId="0" fontId="53" fillId="0" borderId="4" xfId="0" applyFont="1" applyBorder="1">
      <alignment vertical="center"/>
    </xf>
    <xf numFmtId="0" fontId="29" fillId="0" borderId="4" xfId="0" applyFont="1" applyBorder="1">
      <alignment vertical="center"/>
    </xf>
    <xf numFmtId="0" fontId="29" fillId="0" borderId="4" xfId="0" applyFont="1" applyBorder="1" applyAlignment="1">
      <alignment vertical="top"/>
    </xf>
    <xf numFmtId="0" fontId="30" fillId="0" borderId="61" xfId="0" applyFont="1" applyBorder="1" applyAlignment="1">
      <alignment vertical="top" wrapText="1"/>
    </xf>
    <xf numFmtId="0" fontId="80" fillId="0" borderId="16" xfId="0" applyFont="1" applyBorder="1">
      <alignment vertical="center"/>
    </xf>
    <xf numFmtId="0" fontId="80" fillId="0" borderId="0" xfId="0" applyFont="1">
      <alignment vertical="center"/>
    </xf>
    <xf numFmtId="14" fontId="17" fillId="0" borderId="21" xfId="0" applyNumberFormat="1" applyFont="1" applyBorder="1">
      <alignment vertical="center"/>
    </xf>
    <xf numFmtId="0" fontId="98" fillId="0" borderId="13" xfId="0" applyFont="1" applyBorder="1">
      <alignment vertical="center"/>
    </xf>
    <xf numFmtId="0" fontId="98" fillId="0" borderId="27" xfId="0" applyFont="1" applyBorder="1">
      <alignment vertical="center"/>
    </xf>
    <xf numFmtId="0" fontId="99" fillId="0" borderId="43" xfId="0" applyFont="1" applyBorder="1">
      <alignment vertical="center"/>
    </xf>
    <xf numFmtId="0" fontId="31" fillId="0" borderId="37" xfId="0" applyFont="1" applyBorder="1">
      <alignment vertical="center"/>
    </xf>
    <xf numFmtId="0" fontId="98" fillId="0" borderId="0" xfId="0" applyFont="1">
      <alignment vertical="center"/>
    </xf>
    <xf numFmtId="0" fontId="99" fillId="0" borderId="0" xfId="0" applyFont="1">
      <alignment vertical="center"/>
    </xf>
    <xf numFmtId="0" fontId="31" fillId="0" borderId="56" xfId="0" applyFont="1" applyBorder="1">
      <alignment vertical="center"/>
    </xf>
    <xf numFmtId="0" fontId="99" fillId="0" borderId="56" xfId="0" applyFont="1" applyBorder="1">
      <alignment vertical="center"/>
    </xf>
    <xf numFmtId="0" fontId="24" fillId="0" borderId="69" xfId="0" applyFont="1" applyBorder="1" applyAlignment="1">
      <alignment vertical="top" wrapText="1"/>
    </xf>
    <xf numFmtId="0" fontId="42" fillId="0" borderId="49" xfId="0" applyFont="1" applyBorder="1" applyAlignment="1">
      <alignment horizontal="left" vertical="center"/>
    </xf>
    <xf numFmtId="0" fontId="101" fillId="0" borderId="0" xfId="0" applyFont="1">
      <alignment vertical="center"/>
    </xf>
    <xf numFmtId="0" fontId="42" fillId="0" borderId="41" xfId="0" applyFont="1" applyBorder="1" applyAlignment="1">
      <alignment horizontal="left" vertical="center"/>
    </xf>
    <xf numFmtId="0" fontId="42" fillId="0" borderId="33" xfId="0" applyFont="1" applyBorder="1" applyAlignment="1">
      <alignment vertical="top"/>
    </xf>
    <xf numFmtId="0" fontId="18" fillId="0" borderId="0" xfId="0" applyFont="1" applyAlignment="1">
      <alignment horizontal="center" vertical="center" textRotation="90"/>
    </xf>
    <xf numFmtId="0" fontId="29" fillId="0" borderId="0" xfId="0" applyFont="1" applyAlignment="1">
      <alignment horizontal="center" vertical="center" textRotation="90"/>
    </xf>
    <xf numFmtId="0" fontId="29" fillId="0" borderId="0" xfId="0" applyFont="1" applyAlignment="1">
      <alignment horizontal="center" vertical="center" textRotation="90" wrapText="1"/>
    </xf>
    <xf numFmtId="0" fontId="24" fillId="0" borderId="0" xfId="0" applyFont="1" applyAlignment="1">
      <alignment vertical="top" wrapText="1"/>
    </xf>
    <xf numFmtId="0" fontId="31" fillId="0" borderId="0" xfId="0" applyFont="1" applyAlignment="1">
      <alignment horizontal="left" vertical="top"/>
    </xf>
    <xf numFmtId="0" fontId="42" fillId="0" borderId="0" xfId="0" applyFont="1" applyAlignment="1">
      <alignment horizontal="left" vertical="center"/>
    </xf>
    <xf numFmtId="0" fontId="18" fillId="0" borderId="0" xfId="0" applyFont="1" applyAlignment="1">
      <alignment vertical="center" textRotation="90" wrapText="1"/>
    </xf>
    <xf numFmtId="0" fontId="29" fillId="0" borderId="0" xfId="0" applyFont="1" applyAlignment="1">
      <alignment vertical="center" textRotation="90" wrapText="1"/>
    </xf>
    <xf numFmtId="0" fontId="18" fillId="0" borderId="10" xfId="0" applyFont="1" applyBorder="1" applyAlignment="1">
      <alignment vertical="center" textRotation="90"/>
    </xf>
    <xf numFmtId="0" fontId="29" fillId="0" borderId="10" xfId="0" applyFont="1" applyBorder="1" applyAlignment="1">
      <alignment vertical="center" textRotation="90"/>
    </xf>
    <xf numFmtId="0" fontId="18" fillId="0" borderId="10" xfId="0" applyFont="1" applyBorder="1" applyAlignment="1">
      <alignment vertical="center" textRotation="90" wrapText="1"/>
    </xf>
    <xf numFmtId="0" fontId="29" fillId="0" borderId="10" xfId="0" applyFont="1" applyBorder="1" applyAlignment="1">
      <alignment vertical="center" textRotation="90" wrapText="1"/>
    </xf>
    <xf numFmtId="0" fontId="24" fillId="0" borderId="10" xfId="0" applyFont="1" applyBorder="1" applyAlignment="1">
      <alignment vertical="top" wrapText="1"/>
    </xf>
    <xf numFmtId="0" fontId="31" fillId="0" borderId="10" xfId="0" applyFont="1" applyBorder="1" applyAlignment="1">
      <alignment horizontal="left" vertical="top"/>
    </xf>
    <xf numFmtId="0" fontId="55" fillId="0" borderId="10" xfId="0" applyFont="1" applyBorder="1">
      <alignment vertical="center"/>
    </xf>
    <xf numFmtId="0" fontId="31" fillId="0" borderId="10" xfId="0" applyFont="1" applyBorder="1" applyAlignment="1">
      <alignment horizontal="left" vertical="top" wrapText="1"/>
    </xf>
    <xf numFmtId="0" fontId="53" fillId="0" borderId="0" xfId="0" applyFont="1" applyAlignment="1">
      <alignment horizontal="right" vertical="center"/>
    </xf>
    <xf numFmtId="0" fontId="40" fillId="0" borderId="9" xfId="0" applyFont="1" applyBorder="1">
      <alignment vertical="center"/>
    </xf>
    <xf numFmtId="0" fontId="40" fillId="0" borderId="11" xfId="0" applyFont="1" applyBorder="1">
      <alignment vertical="center"/>
    </xf>
    <xf numFmtId="0" fontId="43" fillId="0" borderId="18" xfId="0" applyFont="1" applyBorder="1">
      <alignment vertical="center"/>
    </xf>
    <xf numFmtId="0" fontId="18" fillId="0" borderId="34" xfId="0" applyFont="1" applyBorder="1" applyAlignment="1">
      <alignment vertical="center" textRotation="90"/>
    </xf>
    <xf numFmtId="0" fontId="29" fillId="0" borderId="16" xfId="0" applyFont="1" applyBorder="1" applyAlignment="1">
      <alignment vertical="center" textRotation="90"/>
    </xf>
    <xf numFmtId="0" fontId="18" fillId="0" borderId="16" xfId="0" applyFont="1" applyBorder="1" applyAlignment="1">
      <alignment vertical="center" textRotation="90" wrapText="1"/>
    </xf>
    <xf numFmtId="0" fontId="29" fillId="0" borderId="16" xfId="0" applyFont="1" applyBorder="1" applyAlignment="1">
      <alignment vertical="center" textRotation="90" wrapText="1"/>
    </xf>
    <xf numFmtId="0" fontId="43" fillId="0" borderId="16" xfId="0" applyFont="1" applyBorder="1">
      <alignment vertical="center"/>
    </xf>
    <xf numFmtId="0" fontId="43" fillId="0" borderId="19" xfId="0" applyFont="1" applyBorder="1" applyAlignment="1">
      <alignment vertical="center" wrapText="1"/>
    </xf>
    <xf numFmtId="0" fontId="18" fillId="0" borderId="49" xfId="0" applyFont="1" applyBorder="1" applyAlignment="1">
      <alignment vertical="center" textRotation="90"/>
    </xf>
    <xf numFmtId="0" fontId="29" fillId="0" borderId="13" xfId="0" applyFont="1" applyBorder="1" applyAlignment="1">
      <alignment vertical="center" textRotation="90"/>
    </xf>
    <xf numFmtId="0" fontId="18" fillId="0" borderId="13" xfId="0" applyFont="1" applyBorder="1" applyAlignment="1">
      <alignment vertical="center" textRotation="90" wrapText="1"/>
    </xf>
    <xf numFmtId="0" fontId="29" fillId="0" borderId="13" xfId="0" applyFont="1" applyBorder="1" applyAlignment="1">
      <alignment vertical="center" textRotation="90" wrapText="1"/>
    </xf>
    <xf numFmtId="0" fontId="43" fillId="0" borderId="14" xfId="0" applyFont="1" applyBorder="1" applyAlignment="1">
      <alignment vertical="center" wrapText="1"/>
    </xf>
    <xf numFmtId="0" fontId="40" fillId="0" borderId="34" xfId="0" applyFont="1" applyBorder="1" applyAlignment="1">
      <alignment vertical="top"/>
    </xf>
    <xf numFmtId="0" fontId="42" fillId="0" borderId="63" xfId="0" applyFont="1" applyBorder="1" applyAlignment="1">
      <alignment horizontal="left" vertical="top"/>
    </xf>
    <xf numFmtId="0" fontId="42" fillId="0" borderId="44" xfId="0" applyFont="1" applyBorder="1" applyAlignment="1">
      <alignment horizontal="left" vertical="top"/>
    </xf>
    <xf numFmtId="0" fontId="41" fillId="0" borderId="8" xfId="0" applyFont="1" applyBorder="1" applyAlignment="1">
      <alignment vertical="center" textRotation="90"/>
    </xf>
    <xf numFmtId="0" fontId="18" fillId="0" borderId="8" xfId="0" applyFont="1" applyBorder="1" applyAlignment="1">
      <alignment horizontal="center" vertical="center" textRotation="90" wrapText="1"/>
    </xf>
    <xf numFmtId="0" fontId="29" fillId="0" borderId="8" xfId="0" applyFont="1" applyBorder="1" applyAlignment="1">
      <alignment horizontal="center" vertical="center" textRotation="90" wrapText="1"/>
    </xf>
    <xf numFmtId="0" fontId="24" fillId="0" borderId="8" xfId="0" applyFont="1" applyBorder="1" applyAlignment="1">
      <alignment vertical="top" wrapText="1"/>
    </xf>
    <xf numFmtId="0" fontId="42" fillId="0" borderId="8" xfId="0" applyFont="1" applyBorder="1" applyAlignment="1">
      <alignment horizontal="left" vertical="top"/>
    </xf>
    <xf numFmtId="0" fontId="42" fillId="0" borderId="8" xfId="0" applyFont="1" applyBorder="1">
      <alignment vertical="center"/>
    </xf>
    <xf numFmtId="0" fontId="18" fillId="0" borderId="16" xfId="0" applyFont="1" applyBorder="1" applyAlignment="1">
      <alignment vertical="top" wrapText="1"/>
    </xf>
    <xf numFmtId="0" fontId="55" fillId="0" borderId="16" xfId="0" applyFont="1" applyBorder="1" applyAlignment="1">
      <alignment vertical="center" wrapText="1"/>
    </xf>
    <xf numFmtId="0" fontId="18" fillId="0" borderId="13" xfId="0" applyFont="1" applyBorder="1" applyAlignment="1">
      <alignment vertical="top" wrapText="1"/>
    </xf>
    <xf numFmtId="0" fontId="18" fillId="0" borderId="0" xfId="0" applyFont="1" applyAlignment="1">
      <alignment vertical="top" wrapText="1"/>
    </xf>
    <xf numFmtId="0" fontId="21" fillId="0" borderId="11" xfId="0" applyFont="1" applyBorder="1" applyAlignment="1">
      <alignment horizontal="center" vertical="center"/>
    </xf>
    <xf numFmtId="0" fontId="21" fillId="0" borderId="50" xfId="0" applyFont="1" applyBorder="1" applyAlignment="1">
      <alignment horizontal="center" vertical="center"/>
    </xf>
    <xf numFmtId="0" fontId="21" fillId="0" borderId="72" xfId="0" applyFont="1" applyBorder="1" applyAlignment="1">
      <alignment horizontal="center" vertical="center"/>
    </xf>
    <xf numFmtId="0" fontId="46" fillId="0" borderId="0" xfId="0" applyFont="1" applyAlignment="1">
      <alignment horizontal="center" vertical="center"/>
    </xf>
    <xf numFmtId="0" fontId="102" fillId="0" borderId="0" xfId="0" applyFont="1">
      <alignment vertical="center"/>
    </xf>
    <xf numFmtId="0" fontId="102" fillId="0" borderId="41" xfId="0" applyFont="1" applyBorder="1">
      <alignment vertical="center"/>
    </xf>
    <xf numFmtId="0" fontId="102" fillId="0" borderId="16" xfId="0" applyFont="1" applyBorder="1">
      <alignment vertical="center"/>
    </xf>
    <xf numFmtId="0" fontId="48" fillId="0" borderId="13" xfId="0" applyFont="1" applyBorder="1" applyAlignment="1">
      <alignment horizontal="center" vertical="center"/>
    </xf>
    <xf numFmtId="0" fontId="103" fillId="0" borderId="61" xfId="0" applyFont="1" applyBorder="1">
      <alignment vertical="center"/>
    </xf>
    <xf numFmtId="0" fontId="102" fillId="0" borderId="13" xfId="0" applyFont="1" applyBorder="1">
      <alignment vertical="center"/>
    </xf>
    <xf numFmtId="0" fontId="102" fillId="0" borderId="61" xfId="0" applyFont="1" applyBorder="1">
      <alignment vertical="center"/>
    </xf>
    <xf numFmtId="0" fontId="102" fillId="0" borderId="13" xfId="0" applyFont="1" applyBorder="1" applyAlignment="1">
      <alignment horizontal="center" vertical="center"/>
    </xf>
    <xf numFmtId="0" fontId="103" fillId="0" borderId="6" xfId="0" applyFont="1" applyBorder="1">
      <alignment vertical="center"/>
    </xf>
    <xf numFmtId="0" fontId="105" fillId="0" borderId="16" xfId="9" applyFont="1" applyBorder="1" applyAlignment="1">
      <alignment horizontal="center" vertical="center"/>
    </xf>
    <xf numFmtId="0" fontId="105" fillId="0" borderId="34" xfId="9" applyFont="1" applyBorder="1" applyAlignment="1">
      <alignment horizontal="center" vertical="center"/>
    </xf>
    <xf numFmtId="0" fontId="105" fillId="0" borderId="13" xfId="9" applyFont="1" applyBorder="1" applyAlignment="1">
      <alignment horizontal="center" vertical="center"/>
    </xf>
    <xf numFmtId="0" fontId="55" fillId="0" borderId="79" xfId="0" applyFont="1" applyBorder="1">
      <alignment vertical="center"/>
    </xf>
    <xf numFmtId="0" fontId="105" fillId="0" borderId="49" xfId="9" applyFont="1" applyBorder="1" applyAlignment="1">
      <alignment horizontal="center" vertical="center"/>
    </xf>
    <xf numFmtId="0" fontId="106" fillId="0" borderId="81" xfId="0" applyFont="1" applyBorder="1">
      <alignment vertical="center"/>
    </xf>
    <xf numFmtId="0" fontId="107" fillId="0" borderId="81" xfId="0" applyFont="1" applyBorder="1">
      <alignment vertical="center"/>
    </xf>
    <xf numFmtId="0" fontId="106" fillId="0" borderId="0" xfId="0" applyFont="1">
      <alignment vertical="center"/>
    </xf>
    <xf numFmtId="0" fontId="108" fillId="0" borderId="0" xfId="0" applyFont="1">
      <alignment vertical="center"/>
    </xf>
    <xf numFmtId="0" fontId="109" fillId="0" borderId="79" xfId="0" applyFont="1" applyBorder="1">
      <alignment vertical="center"/>
    </xf>
    <xf numFmtId="0" fontId="108" fillId="0" borderId="79" xfId="0" applyFont="1" applyBorder="1">
      <alignment vertical="center"/>
    </xf>
    <xf numFmtId="0" fontId="17" fillId="9" borderId="0" xfId="0" applyFont="1" applyFill="1">
      <alignment vertical="center"/>
    </xf>
    <xf numFmtId="0" fontId="3" fillId="10" borderId="1" xfId="1" applyFont="1" applyFill="1" applyBorder="1" applyAlignment="1">
      <alignment horizontal="center" vertical="center"/>
    </xf>
    <xf numFmtId="0" fontId="5" fillId="4" borderId="2" xfId="1" applyFont="1" applyFill="1" applyBorder="1" applyAlignment="1">
      <alignment horizontal="center" vertical="center"/>
    </xf>
    <xf numFmtId="0" fontId="5" fillId="4" borderId="3" xfId="1" applyFont="1" applyFill="1" applyBorder="1" applyAlignment="1">
      <alignment horizontal="center" vertical="center"/>
    </xf>
    <xf numFmtId="0" fontId="53" fillId="0" borderId="0" xfId="0" applyFont="1" applyAlignment="1">
      <alignment horizontal="center" vertical="center"/>
    </xf>
    <xf numFmtId="0" fontId="53" fillId="0" borderId="16" xfId="0" applyFont="1" applyBorder="1" applyAlignment="1">
      <alignment horizontal="center" vertical="center"/>
    </xf>
    <xf numFmtId="0" fontId="55" fillId="0" borderId="2" xfId="0" applyFont="1" applyBorder="1" applyAlignment="1">
      <alignment horizontal="center" vertical="center"/>
    </xf>
    <xf numFmtId="0" fontId="55" fillId="0" borderId="4" xfId="0" applyFont="1" applyBorder="1" applyAlignment="1">
      <alignment horizontal="center" vertical="center"/>
    </xf>
    <xf numFmtId="0" fontId="55" fillId="0" borderId="3" xfId="0" applyFont="1" applyBorder="1" applyAlignment="1">
      <alignment horizontal="center" vertical="center"/>
    </xf>
    <xf numFmtId="0" fontId="62" fillId="0" borderId="2" xfId="0" applyFont="1" applyBorder="1" applyAlignment="1">
      <alignment horizontal="center" vertical="top"/>
    </xf>
    <xf numFmtId="0" fontId="62" fillId="0" borderId="4" xfId="0" applyFont="1" applyBorder="1" applyAlignment="1">
      <alignment horizontal="center" vertical="top"/>
    </xf>
    <xf numFmtId="0" fontId="62" fillId="0" borderId="3" xfId="0" applyFont="1" applyBorder="1" applyAlignment="1">
      <alignment horizontal="center" vertical="top"/>
    </xf>
    <xf numFmtId="0" fontId="53" fillId="0" borderId="13" xfId="0" applyFont="1" applyBorder="1" applyAlignment="1">
      <alignment horizontal="center" vertical="center"/>
    </xf>
    <xf numFmtId="0" fontId="25" fillId="0" borderId="9" xfId="0" applyFont="1" applyBorder="1" applyAlignment="1">
      <alignment horizontal="center" vertical="center"/>
    </xf>
    <xf numFmtId="0" fontId="25" fillId="0" borderId="48" xfId="0" applyFont="1" applyBorder="1" applyAlignment="1">
      <alignment horizontal="center" vertical="center"/>
    </xf>
    <xf numFmtId="0" fontId="25" fillId="0" borderId="50" xfId="0" applyFont="1" applyBorder="1" applyAlignment="1">
      <alignment horizontal="center" vertical="center"/>
    </xf>
    <xf numFmtId="0" fontId="25" fillId="0" borderId="51" xfId="0" applyFont="1" applyBorder="1" applyAlignment="1">
      <alignment horizontal="center" vertical="center"/>
    </xf>
    <xf numFmtId="0" fontId="17" fillId="11" borderId="0" xfId="0" applyFont="1" applyFill="1" applyAlignment="1">
      <alignment horizontal="center" vertical="center"/>
    </xf>
    <xf numFmtId="0" fontId="17" fillId="11" borderId="8" xfId="0" applyFont="1" applyFill="1" applyBorder="1" applyAlignment="1">
      <alignment horizontal="center" vertical="center"/>
    </xf>
    <xf numFmtId="0" fontId="34" fillId="0" borderId="77" xfId="0" applyFont="1" applyBorder="1" applyAlignment="1">
      <alignment horizontal="center" vertical="center"/>
    </xf>
    <xf numFmtId="0" fontId="34" fillId="0" borderId="78" xfId="0" applyFont="1" applyBorder="1" applyAlignment="1">
      <alignment horizontal="center" vertical="center"/>
    </xf>
    <xf numFmtId="0" fontId="17" fillId="0" borderId="49" xfId="0" applyFont="1" applyBorder="1" applyAlignment="1">
      <alignment horizontal="center" vertical="center"/>
    </xf>
    <xf numFmtId="0" fontId="17" fillId="0" borderId="6" xfId="0" applyFont="1" applyBorder="1" applyAlignment="1">
      <alignment horizontal="center" vertical="center"/>
    </xf>
    <xf numFmtId="0" fontId="37" fillId="0" borderId="49" xfId="0" applyFont="1" applyBorder="1" applyAlignment="1">
      <alignment horizontal="center" vertical="center"/>
    </xf>
    <xf numFmtId="0" fontId="37" fillId="0" borderId="6" xfId="0" applyFont="1" applyBorder="1" applyAlignment="1">
      <alignment horizontal="center" vertical="center"/>
    </xf>
    <xf numFmtId="0" fontId="53" fillId="0" borderId="34" xfId="0" applyFont="1" applyBorder="1" applyAlignment="1">
      <alignment horizontal="center" vertical="center"/>
    </xf>
    <xf numFmtId="0" fontId="53" fillId="0" borderId="33" xfId="0" applyFont="1" applyBorder="1" applyAlignment="1">
      <alignment horizontal="center" vertical="center"/>
    </xf>
    <xf numFmtId="0" fontId="56" fillId="0" borderId="49" xfId="0" applyFont="1" applyBorder="1" applyAlignment="1">
      <alignment horizontal="center" vertical="center"/>
    </xf>
    <xf numFmtId="0" fontId="56" fillId="0" borderId="13" xfId="0" applyFont="1" applyBorder="1" applyAlignment="1">
      <alignment horizontal="center" vertical="center"/>
    </xf>
    <xf numFmtId="0" fontId="56" fillId="0" borderId="6" xfId="0" applyFont="1" applyBorder="1" applyAlignment="1">
      <alignment horizontal="center" vertical="center"/>
    </xf>
    <xf numFmtId="0" fontId="53" fillId="0" borderId="2" xfId="0" applyFont="1" applyBorder="1" applyAlignment="1">
      <alignment horizontal="center" vertical="center"/>
    </xf>
    <xf numFmtId="0" fontId="53" fillId="0" borderId="4" xfId="0" applyFont="1" applyBorder="1" applyAlignment="1">
      <alignment horizontal="center" vertical="center"/>
    </xf>
    <xf numFmtId="0" fontId="53" fillId="0" borderId="3" xfId="0" applyFont="1" applyBorder="1" applyAlignment="1">
      <alignment horizontal="center" vertical="center"/>
    </xf>
    <xf numFmtId="0" fontId="53" fillId="0" borderId="74" xfId="0" applyFont="1" applyBorder="1" applyAlignment="1">
      <alignment horizontal="center" vertical="center"/>
    </xf>
    <xf numFmtId="0" fontId="53" fillId="0" borderId="75" xfId="0" applyFont="1" applyBorder="1" applyAlignment="1">
      <alignment horizontal="center" vertical="center"/>
    </xf>
    <xf numFmtId="0" fontId="53" fillId="0" borderId="76" xfId="0" applyFont="1" applyBorder="1" applyAlignment="1">
      <alignment horizontal="center" vertical="center"/>
    </xf>
    <xf numFmtId="0" fontId="45" fillId="0" borderId="34" xfId="0" applyFont="1" applyBorder="1" applyAlignment="1">
      <alignment horizontal="center" vertical="center"/>
    </xf>
    <xf numFmtId="0" fontId="45" fillId="0" borderId="16" xfId="0" applyFont="1" applyBorder="1" applyAlignment="1">
      <alignment horizontal="center" vertical="center"/>
    </xf>
    <xf numFmtId="0" fontId="45" fillId="0" borderId="33" xfId="0" applyFont="1" applyBorder="1" applyAlignment="1">
      <alignment horizontal="center" vertical="center"/>
    </xf>
    <xf numFmtId="0" fontId="45" fillId="0" borderId="49" xfId="0" applyFont="1" applyBorder="1" applyAlignment="1">
      <alignment horizontal="center" vertical="center"/>
    </xf>
    <xf numFmtId="0" fontId="45" fillId="0" borderId="13" xfId="0" applyFont="1" applyBorder="1" applyAlignment="1">
      <alignment horizontal="center" vertical="center"/>
    </xf>
    <xf numFmtId="0" fontId="45" fillId="0" borderId="6" xfId="0" applyFont="1" applyBorder="1" applyAlignment="1">
      <alignment horizontal="center" vertical="center"/>
    </xf>
    <xf numFmtId="0" fontId="48" fillId="0" borderId="41" xfId="0" applyFont="1" applyBorder="1" applyAlignment="1">
      <alignment horizontal="center" vertical="center"/>
    </xf>
    <xf numFmtId="0" fontId="48" fillId="0" borderId="0" xfId="0" applyFont="1" applyAlignment="1">
      <alignment horizontal="center" vertical="center"/>
    </xf>
    <xf numFmtId="0" fontId="34" fillId="0" borderId="41" xfId="0" applyFont="1" applyBorder="1" applyAlignment="1">
      <alignment horizontal="center" vertical="center"/>
    </xf>
    <xf numFmtId="0" fontId="34" fillId="0" borderId="80" xfId="0" applyFont="1" applyBorder="1" applyAlignment="1">
      <alignment horizontal="center" vertical="center"/>
    </xf>
    <xf numFmtId="0" fontId="34" fillId="0" borderId="83" xfId="0" applyFont="1" applyBorder="1" applyAlignment="1">
      <alignment horizontal="center" vertical="center"/>
    </xf>
    <xf numFmtId="0" fontId="48" fillId="0" borderId="16" xfId="0" applyFont="1" applyBorder="1" applyAlignment="1">
      <alignment horizontal="center" vertical="center"/>
    </xf>
    <xf numFmtId="0" fontId="17" fillId="0" borderId="0" xfId="0" applyFont="1" applyAlignment="1">
      <alignment horizontal="center" vertical="center"/>
    </xf>
    <xf numFmtId="0" fontId="47" fillId="0" borderId="41" xfId="0" applyFont="1" applyBorder="1" applyAlignment="1">
      <alignment horizontal="left" vertical="center"/>
    </xf>
    <xf numFmtId="0" fontId="47" fillId="0" borderId="0" xfId="0" applyFont="1" applyAlignment="1">
      <alignment horizontal="left" vertical="center"/>
    </xf>
    <xf numFmtId="0" fontId="47" fillId="0" borderId="61" xfId="0" applyFont="1" applyBorder="1" applyAlignment="1">
      <alignment horizontal="left" vertical="center"/>
    </xf>
    <xf numFmtId="0" fontId="24" fillId="0" borderId="10" xfId="6" quotePrefix="1" applyFont="1" applyBorder="1" applyAlignment="1">
      <alignment horizontal="center" vertical="center" wrapText="1"/>
    </xf>
    <xf numFmtId="0" fontId="24" fillId="0" borderId="11" xfId="6" quotePrefix="1" applyFont="1" applyBorder="1" applyAlignment="1">
      <alignment horizontal="center" vertical="center" wrapText="1"/>
    </xf>
    <xf numFmtId="0" fontId="24" fillId="0" borderId="8" xfId="6" quotePrefix="1" applyFont="1" applyBorder="1" applyAlignment="1">
      <alignment horizontal="center" vertical="center" wrapText="1"/>
    </xf>
    <xf numFmtId="0" fontId="24" fillId="0" borderId="72" xfId="6" quotePrefix="1" applyFont="1" applyBorder="1" applyAlignment="1">
      <alignment horizontal="center" vertical="center" wrapText="1"/>
    </xf>
    <xf numFmtId="0" fontId="20" fillId="0" borderId="10" xfId="0" applyFont="1" applyBorder="1" applyAlignment="1">
      <alignment horizontal="center" vertical="center"/>
    </xf>
    <xf numFmtId="0" fontId="20" fillId="0" borderId="8" xfId="0" applyFont="1" applyBorder="1" applyAlignment="1">
      <alignment horizontal="center" vertical="center"/>
    </xf>
    <xf numFmtId="0" fontId="28" fillId="0" borderId="1" xfId="0" applyFont="1" applyBorder="1" applyAlignment="1">
      <alignment horizontal="center" vertical="center"/>
    </xf>
    <xf numFmtId="0" fontId="24" fillId="0" borderId="1" xfId="0" applyFont="1" applyBorder="1" applyAlignment="1">
      <alignment horizontal="center" vertical="center"/>
    </xf>
    <xf numFmtId="0" fontId="18" fillId="0" borderId="34" xfId="0" applyFont="1" applyBorder="1" applyAlignment="1">
      <alignment horizontal="right" vertical="center"/>
    </xf>
    <xf numFmtId="0" fontId="18" fillId="0" borderId="16" xfId="0" applyFont="1" applyBorder="1" applyAlignment="1">
      <alignment horizontal="right" vertical="center"/>
    </xf>
    <xf numFmtId="0" fontId="18" fillId="0" borderId="17" xfId="0" applyFont="1" applyBorder="1" applyAlignment="1">
      <alignment horizontal="right" vertical="center"/>
    </xf>
    <xf numFmtId="0" fontId="21" fillId="0" borderId="41" xfId="0" applyFont="1" applyBorder="1" applyAlignment="1">
      <alignment horizontal="center" vertical="center"/>
    </xf>
    <xf numFmtId="0" fontId="21" fillId="0" borderId="0" xfId="0" applyFont="1" applyAlignment="1">
      <alignment horizontal="center" vertical="center"/>
    </xf>
    <xf numFmtId="0" fontId="21" fillId="0" borderId="61" xfId="0" applyFont="1" applyBorder="1" applyAlignment="1">
      <alignment horizontal="center" vertical="center"/>
    </xf>
    <xf numFmtId="0" fontId="21" fillId="0" borderId="49" xfId="0" applyFont="1" applyBorder="1" applyAlignment="1">
      <alignment horizontal="center" vertical="center"/>
    </xf>
    <xf numFmtId="0" fontId="21" fillId="0" borderId="13" xfId="0" applyFont="1" applyBorder="1" applyAlignment="1">
      <alignment horizontal="center" vertical="center"/>
    </xf>
    <xf numFmtId="0" fontId="21" fillId="0" borderId="6" xfId="0" applyFont="1" applyBorder="1" applyAlignment="1">
      <alignment horizontal="center" vertical="center"/>
    </xf>
    <xf numFmtId="0" fontId="18" fillId="0" borderId="33" xfId="0" applyFont="1" applyBorder="1" applyAlignment="1">
      <alignment horizontal="right" vertical="center"/>
    </xf>
    <xf numFmtId="0" fontId="18" fillId="0" borderId="34" xfId="0" applyFont="1" applyBorder="1" applyAlignment="1">
      <alignment horizontal="right" vertical="center" textRotation="90" wrapText="1"/>
    </xf>
    <xf numFmtId="0" fontId="18" fillId="0" borderId="41" xfId="0" applyFont="1" applyBorder="1" applyAlignment="1">
      <alignment horizontal="right" vertical="center" textRotation="90" wrapText="1"/>
    </xf>
    <xf numFmtId="0" fontId="18" fillId="0" borderId="49" xfId="0" applyFont="1" applyBorder="1" applyAlignment="1">
      <alignment horizontal="right" vertical="center" textRotation="90" wrapText="1"/>
    </xf>
    <xf numFmtId="0" fontId="29" fillId="0" borderId="33" xfId="0" applyFont="1" applyBorder="1" applyAlignment="1">
      <alignment horizontal="left" vertical="center" textRotation="90" wrapText="1"/>
    </xf>
    <xf numFmtId="0" fontId="29" fillId="0" borderId="61" xfId="0" applyFont="1" applyBorder="1" applyAlignment="1">
      <alignment horizontal="left" vertical="center" textRotation="90" wrapText="1"/>
    </xf>
    <xf numFmtId="0" fontId="29" fillId="0" borderId="6" xfId="0" applyFont="1" applyBorder="1" applyAlignment="1">
      <alignment horizontal="left" vertical="center" textRotation="90" wrapText="1"/>
    </xf>
    <xf numFmtId="0" fontId="31" fillId="0" borderId="13" xfId="0" applyFont="1" applyBorder="1" applyAlignment="1">
      <alignment horizontal="left" vertical="top" wrapText="1"/>
    </xf>
    <xf numFmtId="0" fontId="31" fillId="0" borderId="6" xfId="0" applyFont="1" applyBorder="1" applyAlignment="1">
      <alignment horizontal="left" vertical="top" wrapText="1"/>
    </xf>
    <xf numFmtId="0" fontId="31" fillId="0" borderId="49" xfId="0" applyFont="1" applyBorder="1" applyAlignment="1">
      <alignment horizontal="left" vertical="top" wrapText="1"/>
    </xf>
    <xf numFmtId="0" fontId="24" fillId="0" borderId="34" xfId="0" applyFont="1" applyBorder="1" applyAlignment="1">
      <alignment horizontal="left" vertical="top" wrapText="1"/>
    </xf>
    <xf numFmtId="0" fontId="24" fillId="0" borderId="16" xfId="0" applyFont="1" applyBorder="1" applyAlignment="1">
      <alignment horizontal="left" vertical="top" wrapText="1"/>
    </xf>
    <xf numFmtId="0" fontId="24" fillId="0" borderId="33" xfId="0" applyFont="1" applyBorder="1" applyAlignment="1">
      <alignment horizontal="left" vertical="top" wrapText="1"/>
    </xf>
    <xf numFmtId="0" fontId="17" fillId="0" borderId="64" xfId="0" applyFont="1" applyBorder="1" applyAlignment="1">
      <alignment horizontal="center" vertical="center"/>
    </xf>
    <xf numFmtId="0" fontId="17" fillId="0" borderId="66" xfId="0" applyFont="1" applyBorder="1" applyAlignment="1">
      <alignment horizontal="center" vertical="center"/>
    </xf>
    <xf numFmtId="0" fontId="18" fillId="0" borderId="67" xfId="0" applyFont="1" applyBorder="1" applyAlignment="1">
      <alignment horizontal="right" vertical="center" textRotation="90" wrapText="1"/>
    </xf>
    <xf numFmtId="0" fontId="18" fillId="0" borderId="0" xfId="0" applyFont="1" applyAlignment="1">
      <alignment horizontal="right" vertical="center" textRotation="90" wrapText="1"/>
    </xf>
    <xf numFmtId="0" fontId="18" fillId="0" borderId="13" xfId="0" applyFont="1" applyBorder="1" applyAlignment="1">
      <alignment horizontal="right" vertical="center" textRotation="90" wrapText="1"/>
    </xf>
    <xf numFmtId="0" fontId="29" fillId="0" borderId="68" xfId="0" applyFont="1" applyBorder="1" applyAlignment="1">
      <alignment horizontal="left" vertical="center" textRotation="90" wrapText="1"/>
    </xf>
    <xf numFmtId="0" fontId="24" fillId="0" borderId="69" xfId="0" applyFont="1" applyBorder="1" applyAlignment="1">
      <alignment horizontal="left" vertical="top" wrapText="1"/>
    </xf>
    <xf numFmtId="0" fontId="24" fillId="0" borderId="67" xfId="0" applyFont="1" applyBorder="1" applyAlignment="1">
      <alignment horizontal="left" vertical="top" wrapText="1"/>
    </xf>
    <xf numFmtId="0" fontId="24" fillId="0" borderId="68" xfId="0" applyFont="1" applyBorder="1" applyAlignment="1">
      <alignment horizontal="left" vertical="top" wrapText="1"/>
    </xf>
    <xf numFmtId="0" fontId="18" fillId="0" borderId="41" xfId="0" applyFont="1" applyBorder="1" applyAlignment="1">
      <alignment horizontal="center" vertical="top"/>
    </xf>
    <xf numFmtId="0" fontId="18" fillId="0" borderId="0" xfId="0" applyFont="1" applyAlignment="1">
      <alignment horizontal="center" vertical="top"/>
    </xf>
    <xf numFmtId="0" fontId="18" fillId="0" borderId="61" xfId="0" applyFont="1" applyBorder="1" applyAlignment="1">
      <alignment horizontal="center" vertical="top"/>
    </xf>
    <xf numFmtId="0" fontId="18" fillId="0" borderId="64" xfId="0" applyFont="1" applyBorder="1" applyAlignment="1">
      <alignment horizontal="center" vertical="top"/>
    </xf>
    <xf numFmtId="0" fontId="18" fillId="0" borderId="65" xfId="0" applyFont="1" applyBorder="1" applyAlignment="1">
      <alignment horizontal="center" vertical="top"/>
    </xf>
    <xf numFmtId="0" fontId="18" fillId="0" borderId="66" xfId="0" applyFont="1" applyBorder="1" applyAlignment="1">
      <alignment horizontal="center" vertical="top"/>
    </xf>
    <xf numFmtId="0" fontId="18" fillId="0" borderId="41" xfId="0" applyFont="1" applyBorder="1" applyAlignment="1">
      <alignment horizontal="center" vertical="top" wrapText="1"/>
    </xf>
    <xf numFmtId="0" fontId="18" fillId="0" borderId="0" xfId="0" applyFont="1" applyAlignment="1">
      <alignment horizontal="center" vertical="top" wrapText="1"/>
    </xf>
    <xf numFmtId="0" fontId="18" fillId="0" borderId="61" xfId="0" applyFont="1" applyBorder="1" applyAlignment="1">
      <alignment horizontal="center" vertical="top" wrapText="1"/>
    </xf>
    <xf numFmtId="0" fontId="18" fillId="0" borderId="64" xfId="0" applyFont="1" applyBorder="1" applyAlignment="1">
      <alignment horizontal="center" vertical="top" wrapText="1"/>
    </xf>
    <xf numFmtId="0" fontId="18" fillId="0" borderId="65" xfId="0" applyFont="1" applyBorder="1" applyAlignment="1">
      <alignment horizontal="center" vertical="top" wrapText="1"/>
    </xf>
    <xf numFmtId="0" fontId="18" fillId="0" borderId="66" xfId="0" applyFont="1" applyBorder="1" applyAlignment="1">
      <alignment horizontal="center" vertical="top" wrapText="1"/>
    </xf>
    <xf numFmtId="0" fontId="31" fillId="0" borderId="41" xfId="0" applyFont="1" applyBorder="1" applyAlignment="1">
      <alignment horizontal="center" vertical="top" wrapText="1"/>
    </xf>
    <xf numFmtId="0" fontId="31" fillId="0" borderId="61" xfId="0" applyFont="1" applyBorder="1" applyAlignment="1">
      <alignment horizontal="center" vertical="top" wrapText="1"/>
    </xf>
    <xf numFmtId="0" fontId="31" fillId="0" borderId="64" xfId="0" applyFont="1" applyBorder="1" applyAlignment="1">
      <alignment horizontal="center" vertical="top" wrapText="1"/>
    </xf>
    <xf numFmtId="0" fontId="31" fillId="0" borderId="66" xfId="0" applyFont="1" applyBorder="1" applyAlignment="1">
      <alignment horizontal="center" vertical="top" wrapText="1"/>
    </xf>
    <xf numFmtId="0" fontId="30" fillId="0" borderId="41" xfId="0" applyFont="1" applyBorder="1" applyAlignment="1">
      <alignment horizontal="center" vertical="center"/>
    </xf>
    <xf numFmtId="0" fontId="30" fillId="0" borderId="61" xfId="0" applyFont="1" applyBorder="1" applyAlignment="1">
      <alignment horizontal="center" vertical="center"/>
    </xf>
    <xf numFmtId="0" fontId="17" fillId="0" borderId="41" xfId="0" applyFont="1" applyBorder="1" applyAlignment="1">
      <alignment horizontal="center" vertical="center"/>
    </xf>
    <xf numFmtId="0" fontId="17" fillId="0" borderId="61" xfId="0" applyFont="1" applyBorder="1" applyAlignment="1">
      <alignment horizontal="center" vertical="center"/>
    </xf>
    <xf numFmtId="0" fontId="25" fillId="0" borderId="0" xfId="0" applyFont="1" applyAlignment="1">
      <alignment horizontal="center" vertical="center"/>
    </xf>
    <xf numFmtId="0" fontId="18" fillId="0" borderId="34" xfId="0" applyFont="1" applyBorder="1" applyAlignment="1">
      <alignment horizontal="center" wrapText="1"/>
    </xf>
    <xf numFmtId="0" fontId="18" fillId="0" borderId="16" xfId="0" applyFont="1" applyBorder="1" applyAlignment="1">
      <alignment horizontal="center" wrapText="1"/>
    </xf>
    <xf numFmtId="0" fontId="18" fillId="0" borderId="33" xfId="0" applyFont="1" applyBorder="1" applyAlignment="1">
      <alignment horizontal="center" wrapText="1"/>
    </xf>
    <xf numFmtId="0" fontId="18" fillId="0" borderId="41" xfId="0" applyFont="1" applyBorder="1" applyAlignment="1">
      <alignment horizontal="center" wrapText="1"/>
    </xf>
    <xf numFmtId="0" fontId="18" fillId="0" borderId="0" xfId="0" applyFont="1" applyAlignment="1">
      <alignment horizontal="center" wrapText="1"/>
    </xf>
    <xf numFmtId="0" fontId="18" fillId="0" borderId="61" xfId="0" applyFont="1" applyBorder="1" applyAlignment="1">
      <alignment horizontal="center" wrapText="1"/>
    </xf>
    <xf numFmtId="0" fontId="24" fillId="0" borderId="34" xfId="0" applyFont="1" applyBorder="1" applyAlignment="1">
      <alignment horizontal="center" wrapText="1"/>
    </xf>
    <xf numFmtId="0" fontId="24" fillId="0" borderId="33" xfId="0" applyFont="1" applyBorder="1" applyAlignment="1">
      <alignment horizontal="center" wrapText="1"/>
    </xf>
    <xf numFmtId="0" fontId="24" fillId="0" borderId="41" xfId="0" applyFont="1" applyBorder="1" applyAlignment="1">
      <alignment horizontal="center" wrapText="1"/>
    </xf>
    <xf numFmtId="0" fontId="24" fillId="0" borderId="61" xfId="0" applyFont="1" applyBorder="1" applyAlignment="1">
      <alignment horizontal="center" wrapText="1"/>
    </xf>
    <xf numFmtId="0" fontId="18" fillId="0" borderId="34" xfId="0" applyFont="1" applyBorder="1" applyAlignment="1">
      <alignment horizontal="center" vertical="center"/>
    </xf>
    <xf numFmtId="0" fontId="18" fillId="0" borderId="16" xfId="0" applyFont="1" applyBorder="1" applyAlignment="1">
      <alignment horizontal="center" vertical="center"/>
    </xf>
    <xf numFmtId="0" fontId="18" fillId="0" borderId="33" xfId="0" applyFont="1" applyBorder="1" applyAlignment="1">
      <alignment horizontal="center" vertical="center"/>
    </xf>
    <xf numFmtId="0" fontId="29" fillId="0" borderId="62" xfId="0" applyFont="1" applyBorder="1" applyAlignment="1">
      <alignment horizontal="center" vertical="center"/>
    </xf>
    <xf numFmtId="0" fontId="29" fillId="0" borderId="38" xfId="0" applyFont="1" applyBorder="1">
      <alignment vertical="center"/>
    </xf>
    <xf numFmtId="0" fontId="29" fillId="0" borderId="40" xfId="0" applyFont="1" applyBorder="1">
      <alignment vertical="center"/>
    </xf>
    <xf numFmtId="0" fontId="17" fillId="0" borderId="63" xfId="0" applyFont="1" applyBorder="1" applyAlignment="1">
      <alignment horizontal="center" vertical="center"/>
    </xf>
    <xf numFmtId="0" fontId="17" fillId="0" borderId="46" xfId="0" applyFont="1" applyBorder="1" applyAlignment="1">
      <alignment horizontal="center" vertical="center"/>
    </xf>
    <xf numFmtId="0" fontId="35" fillId="0" borderId="46" xfId="0" applyFont="1" applyBorder="1" applyAlignment="1">
      <alignment horizontal="center" vertical="center"/>
    </xf>
    <xf numFmtId="0" fontId="17" fillId="0" borderId="13" xfId="0" applyFont="1" applyBorder="1" applyAlignment="1">
      <alignment horizontal="center" vertical="center"/>
    </xf>
    <xf numFmtId="0" fontId="28" fillId="0" borderId="29" xfId="0" applyFont="1" applyBorder="1" applyAlignment="1">
      <alignment horizontal="center" vertical="center"/>
    </xf>
    <xf numFmtId="0" fontId="28" fillId="0" borderId="36" xfId="0" applyFont="1" applyBorder="1" applyAlignment="1">
      <alignment horizontal="center" vertical="center"/>
    </xf>
    <xf numFmtId="0" fontId="28" fillId="0" borderId="55" xfId="0" applyFont="1" applyBorder="1" applyAlignment="1">
      <alignment horizontal="center" vertical="center"/>
    </xf>
    <xf numFmtId="0" fontId="33" fillId="0" borderId="16" xfId="0" applyFont="1" applyBorder="1" applyAlignment="1">
      <alignment horizontal="left" vertical="center" wrapText="1"/>
    </xf>
    <xf numFmtId="0" fontId="33" fillId="0" borderId="0" xfId="0" applyFont="1" applyAlignment="1">
      <alignment horizontal="left" vertical="center" wrapText="1"/>
    </xf>
    <xf numFmtId="0" fontId="25" fillId="0" borderId="34" xfId="0" applyFont="1" applyBorder="1" applyAlignment="1">
      <alignment horizontal="center" vertical="center"/>
    </xf>
    <xf numFmtId="0" fontId="25" fillId="0" borderId="41" xfId="0" applyFont="1" applyBorder="1" applyAlignment="1">
      <alignment horizontal="center" vertical="center"/>
    </xf>
    <xf numFmtId="0" fontId="25" fillId="0" borderId="59" xfId="0" applyFont="1" applyBorder="1" applyAlignment="1">
      <alignment horizontal="center" vertical="center"/>
    </xf>
    <xf numFmtId="49" fontId="28" fillId="0" borderId="16" xfId="0" applyNumberFormat="1" applyFont="1" applyBorder="1" applyAlignment="1">
      <alignment horizontal="center" vertical="center"/>
    </xf>
    <xf numFmtId="49" fontId="28" fillId="0" borderId="0" xfId="0" applyNumberFormat="1" applyFont="1" applyAlignment="1">
      <alignment horizontal="center" vertical="center"/>
    </xf>
    <xf numFmtId="0" fontId="82" fillId="0" borderId="16" xfId="0" applyFont="1" applyBorder="1" applyAlignment="1">
      <alignment horizontal="center" vertical="center"/>
    </xf>
    <xf numFmtId="0" fontId="82" fillId="0" borderId="0" xfId="0" applyFont="1" applyAlignment="1">
      <alignment horizontal="center" vertical="center"/>
    </xf>
    <xf numFmtId="49" fontId="28" fillId="0" borderId="56" xfId="0" applyNumberFormat="1" applyFont="1" applyBorder="1" applyAlignment="1">
      <alignment horizontal="center" vertical="center"/>
    </xf>
    <xf numFmtId="0" fontId="82" fillId="0" borderId="56" xfId="0" applyFont="1" applyBorder="1" applyAlignment="1">
      <alignment horizontal="center" vertical="center"/>
    </xf>
    <xf numFmtId="0" fontId="28" fillId="0" borderId="25" xfId="0" applyFont="1" applyBorder="1" applyAlignment="1">
      <alignment horizontal="center" vertical="center"/>
    </xf>
    <xf numFmtId="0" fontId="17" fillId="0" borderId="16" xfId="0" applyFont="1" applyBorder="1" applyAlignment="1">
      <alignment horizontal="center" vertical="center" wrapText="1"/>
    </xf>
    <xf numFmtId="0" fontId="17" fillId="0" borderId="31" xfId="0" applyFont="1" applyBorder="1" applyAlignment="1">
      <alignment horizontal="center" vertical="center" wrapText="1"/>
    </xf>
    <xf numFmtId="0" fontId="17" fillId="0" borderId="38" xfId="0" applyFont="1" applyBorder="1" applyAlignment="1">
      <alignment horizontal="center" vertical="center" wrapText="1"/>
    </xf>
    <xf numFmtId="0" fontId="17" fillId="0" borderId="39" xfId="0" applyFont="1" applyBorder="1" applyAlignment="1">
      <alignment horizontal="center" vertical="center" wrapText="1"/>
    </xf>
    <xf numFmtId="0" fontId="17" fillId="0" borderId="33" xfId="0" applyFont="1" applyBorder="1" applyAlignment="1">
      <alignment horizontal="center" vertical="center" wrapText="1"/>
    </xf>
    <xf numFmtId="0" fontId="17" fillId="0" borderId="40" xfId="0" applyFont="1" applyBorder="1" applyAlignment="1">
      <alignment horizontal="center" vertical="center" wrapText="1"/>
    </xf>
    <xf numFmtId="0" fontId="28" fillId="0" borderId="34" xfId="0" applyFont="1" applyBorder="1" applyAlignment="1">
      <alignment horizontal="center" vertical="center"/>
    </xf>
    <xf numFmtId="0" fontId="28" fillId="0" borderId="41" xfId="0" applyFont="1" applyBorder="1" applyAlignment="1">
      <alignment horizontal="center" vertical="center"/>
    </xf>
    <xf numFmtId="0" fontId="28" fillId="0" borderId="49" xfId="0" applyFont="1" applyBorder="1" applyAlignment="1">
      <alignment horizontal="center" vertical="center"/>
    </xf>
    <xf numFmtId="0" fontId="17" fillId="0" borderId="44" xfId="0" applyFont="1" applyBorder="1" applyAlignment="1">
      <alignment horizontal="center" vertical="center"/>
    </xf>
    <xf numFmtId="0" fontId="17" fillId="0" borderId="45" xfId="0" applyFont="1" applyBorder="1" applyAlignment="1">
      <alignment horizontal="center" vertical="center"/>
    </xf>
    <xf numFmtId="0" fontId="17" fillId="0" borderId="38" xfId="0" applyFont="1" applyBorder="1" applyAlignment="1">
      <alignment horizontal="center" vertical="center"/>
    </xf>
    <xf numFmtId="0" fontId="17" fillId="0" borderId="39" xfId="0" applyFont="1" applyBorder="1" applyAlignment="1">
      <alignment horizontal="center" vertical="center"/>
    </xf>
    <xf numFmtId="0" fontId="17" fillId="0" borderId="40" xfId="0" applyFont="1" applyBorder="1" applyAlignment="1">
      <alignment horizontal="center" vertical="center"/>
    </xf>
    <xf numFmtId="0" fontId="17" fillId="0" borderId="34" xfId="0" applyFont="1" applyBorder="1" applyAlignment="1">
      <alignment horizontal="center" vertical="center"/>
    </xf>
    <xf numFmtId="0" fontId="17" fillId="0" borderId="16" xfId="0" applyFont="1" applyBorder="1" applyAlignment="1">
      <alignment horizontal="center" vertical="center"/>
    </xf>
    <xf numFmtId="0" fontId="17" fillId="0" borderId="33" xfId="0" applyFont="1" applyBorder="1" applyAlignment="1">
      <alignment horizontal="center" vertical="center"/>
    </xf>
    <xf numFmtId="0" fontId="20" fillId="0" borderId="13" xfId="0" applyFont="1" applyBorder="1" applyAlignment="1">
      <alignment horizontal="center" vertical="center"/>
    </xf>
    <xf numFmtId="16" fontId="24" fillId="0" borderId="10" xfId="0" quotePrefix="1" applyNumberFormat="1" applyFont="1" applyBorder="1" applyAlignment="1">
      <alignment horizontal="center" vertical="center" wrapText="1"/>
    </xf>
    <xf numFmtId="16" fontId="24" fillId="0" borderId="11" xfId="0" quotePrefix="1" applyNumberFormat="1" applyFont="1" applyBorder="1" applyAlignment="1">
      <alignment horizontal="center" vertical="center" wrapText="1"/>
    </xf>
    <xf numFmtId="16" fontId="24" fillId="0" borderId="13" xfId="0" quotePrefix="1" applyNumberFormat="1" applyFont="1" applyBorder="1" applyAlignment="1">
      <alignment horizontal="center" vertical="center" wrapText="1"/>
    </xf>
    <xf numFmtId="16" fontId="24" fillId="0" borderId="14" xfId="0" quotePrefix="1" applyNumberFormat="1" applyFont="1" applyBorder="1" applyAlignment="1">
      <alignment horizontal="center" vertical="center" wrapText="1"/>
    </xf>
    <xf numFmtId="0" fontId="28" fillId="0" borderId="20" xfId="0" applyFont="1" applyBorder="1" applyAlignment="1">
      <alignment horizontal="center" vertical="center"/>
    </xf>
    <xf numFmtId="164" fontId="17" fillId="0" borderId="21" xfId="0" applyNumberFormat="1" applyFont="1" applyBorder="1" applyAlignment="1">
      <alignment horizontal="center" vertical="center"/>
    </xf>
    <xf numFmtId="164" fontId="17" fillId="0" borderId="13" xfId="0" applyNumberFormat="1" applyFont="1" applyBorder="1" applyAlignment="1">
      <alignment horizontal="center" vertical="center"/>
    </xf>
    <xf numFmtId="0" fontId="17" fillId="0" borderId="21" xfId="0" applyFont="1" applyBorder="1" applyAlignment="1">
      <alignment horizontal="center" vertical="center"/>
    </xf>
    <xf numFmtId="164" fontId="17" fillId="0" borderId="22" xfId="0" applyNumberFormat="1" applyFont="1" applyBorder="1" applyAlignment="1">
      <alignment horizontal="center" vertical="center"/>
    </xf>
    <xf numFmtId="164" fontId="17" fillId="0" borderId="26" xfId="0" applyNumberFormat="1" applyFont="1" applyBorder="1" applyAlignment="1">
      <alignment horizontal="center" vertical="center"/>
    </xf>
    <xf numFmtId="0" fontId="24" fillId="0" borderId="23" xfId="0" applyFont="1" applyBorder="1" applyAlignment="1">
      <alignment horizontal="left" vertical="center"/>
    </xf>
    <xf numFmtId="0" fontId="24" fillId="0" borderId="21" xfId="0" applyFont="1" applyBorder="1" applyAlignment="1">
      <alignment horizontal="left" vertical="center"/>
    </xf>
    <xf numFmtId="165" fontId="17" fillId="0" borderId="21" xfId="0" applyNumberFormat="1" applyFont="1" applyBorder="1" applyAlignment="1">
      <alignment horizontal="center" vertical="center"/>
    </xf>
    <xf numFmtId="165" fontId="17" fillId="0" borderId="24" xfId="0" applyNumberFormat="1" applyFont="1" applyBorder="1" applyAlignment="1">
      <alignment horizontal="center" vertical="center"/>
    </xf>
    <xf numFmtId="165" fontId="17" fillId="0" borderId="13" xfId="0" applyNumberFormat="1" applyFont="1" applyBorder="1" applyAlignment="1">
      <alignment horizontal="center" vertical="center"/>
    </xf>
    <xf numFmtId="165" fontId="17" fillId="0" borderId="28" xfId="0" applyNumberFormat="1" applyFont="1" applyBorder="1" applyAlignment="1">
      <alignment horizontal="center" vertical="center"/>
    </xf>
    <xf numFmtId="0" fontId="53" fillId="0" borderId="83" xfId="0" applyFont="1" applyBorder="1" applyAlignment="1">
      <alignment horizontal="center" vertical="center"/>
    </xf>
    <xf numFmtId="0" fontId="53" fillId="0" borderId="79" xfId="0" applyFont="1" applyBorder="1" applyAlignment="1">
      <alignment horizontal="center" vertical="center"/>
    </xf>
    <xf numFmtId="0" fontId="40" fillId="0" borderId="0" xfId="0" applyFont="1" applyAlignment="1">
      <alignment horizontal="center" vertical="center"/>
    </xf>
    <xf numFmtId="0" fontId="17" fillId="0" borderId="0" xfId="0" applyFont="1" applyAlignment="1">
      <alignment horizontal="left" vertical="center"/>
    </xf>
    <xf numFmtId="49" fontId="68" fillId="0" borderId="0" xfId="0" applyNumberFormat="1" applyFont="1" applyAlignment="1">
      <alignment horizontal="center" vertical="center"/>
    </xf>
    <xf numFmtId="49" fontId="68" fillId="0" borderId="56" xfId="0" applyNumberFormat="1" applyFont="1" applyBorder="1" applyAlignment="1">
      <alignment horizontal="center" vertical="center"/>
    </xf>
    <xf numFmtId="0" fontId="81" fillId="0" borderId="0" xfId="0" applyFont="1" applyAlignment="1">
      <alignment horizontal="center" vertical="center"/>
    </xf>
    <xf numFmtId="0" fontId="81" fillId="0" borderId="56" xfId="0" applyFont="1" applyBorder="1" applyAlignment="1">
      <alignment horizontal="center" vertical="center"/>
    </xf>
    <xf numFmtId="0" fontId="30" fillId="0" borderId="0" xfId="0" applyFont="1" applyAlignment="1">
      <alignment horizontal="left" vertical="center"/>
    </xf>
    <xf numFmtId="0" fontId="30" fillId="0" borderId="13" xfId="0" applyFont="1" applyBorder="1" applyAlignment="1">
      <alignment horizontal="center" vertical="center"/>
    </xf>
    <xf numFmtId="0" fontId="30" fillId="0" borderId="6" xfId="0" applyFont="1" applyBorder="1" applyAlignment="1">
      <alignment horizontal="center" vertical="center"/>
    </xf>
    <xf numFmtId="0" fontId="24" fillId="0" borderId="34" xfId="0" applyFont="1" applyBorder="1" applyAlignment="1">
      <alignment horizontal="center" vertical="center"/>
    </xf>
    <xf numFmtId="0" fontId="24" fillId="0" borderId="16" xfId="0" applyFont="1" applyBorder="1" applyAlignment="1">
      <alignment horizontal="center" vertical="center"/>
    </xf>
    <xf numFmtId="0" fontId="24" fillId="0" borderId="33" xfId="0" applyFont="1" applyBorder="1" applyAlignment="1">
      <alignment horizontal="center" vertical="center"/>
    </xf>
    <xf numFmtId="0" fontId="24" fillId="0" borderId="41" xfId="0" applyFont="1" applyBorder="1" applyAlignment="1">
      <alignment horizontal="center" vertical="center"/>
    </xf>
    <xf numFmtId="0" fontId="24" fillId="0" borderId="0" xfId="0" applyFont="1" applyAlignment="1">
      <alignment horizontal="center" vertical="center"/>
    </xf>
    <xf numFmtId="0" fontId="24" fillId="0" borderId="61" xfId="0" applyFont="1" applyBorder="1" applyAlignment="1">
      <alignment horizontal="center" vertical="center"/>
    </xf>
    <xf numFmtId="0" fontId="24" fillId="0" borderId="49" xfId="0" applyFont="1" applyBorder="1" applyAlignment="1">
      <alignment horizontal="center" vertical="center"/>
    </xf>
    <xf numFmtId="0" fontId="24" fillId="0" borderId="13" xfId="0" applyFont="1" applyBorder="1" applyAlignment="1">
      <alignment horizontal="center" vertical="center"/>
    </xf>
    <xf numFmtId="0" fontId="24" fillId="0" borderId="6" xfId="0" applyFont="1" applyBorder="1" applyAlignment="1">
      <alignment horizontal="center" vertical="center"/>
    </xf>
    <xf numFmtId="0" fontId="62" fillId="0" borderId="2" xfId="0" applyFont="1" applyBorder="1" applyAlignment="1">
      <alignment horizontal="center" vertical="center"/>
    </xf>
    <xf numFmtId="0" fontId="62" fillId="0" borderId="4" xfId="0" applyFont="1" applyBorder="1" applyAlignment="1">
      <alignment horizontal="center" vertical="center"/>
    </xf>
    <xf numFmtId="0" fontId="62" fillId="0" borderId="3" xfId="0" applyFont="1" applyBorder="1" applyAlignment="1">
      <alignment horizontal="center" vertical="center"/>
    </xf>
    <xf numFmtId="0" fontId="43" fillId="0" borderId="10" xfId="0" applyFont="1" applyBorder="1" applyAlignment="1">
      <alignment horizontal="center" vertical="center"/>
    </xf>
    <xf numFmtId="0" fontId="43" fillId="0" borderId="13" xfId="0" applyFont="1" applyBorder="1" applyAlignment="1">
      <alignment horizontal="center" vertical="center"/>
    </xf>
    <xf numFmtId="0" fontId="55" fillId="0" borderId="10" xfId="6" quotePrefix="1" applyFont="1" applyBorder="1" applyAlignment="1">
      <alignment horizontal="center" vertical="center" wrapText="1"/>
    </xf>
    <xf numFmtId="0" fontId="55" fillId="0" borderId="11" xfId="6" quotePrefix="1" applyFont="1" applyBorder="1" applyAlignment="1">
      <alignment horizontal="center" vertical="center" wrapText="1"/>
    </xf>
    <xf numFmtId="0" fontId="55" fillId="0" borderId="13" xfId="6" quotePrefix="1" applyFont="1" applyBorder="1" applyAlignment="1">
      <alignment horizontal="center" vertical="center" wrapText="1"/>
    </xf>
    <xf numFmtId="0" fontId="55" fillId="0" borderId="14" xfId="6" quotePrefix="1" applyFont="1" applyBorder="1" applyAlignment="1">
      <alignment horizontal="center" vertical="center" wrapText="1"/>
    </xf>
    <xf numFmtId="164" fontId="17" fillId="0" borderId="24" xfId="0" applyNumberFormat="1" applyFont="1" applyBorder="1" applyAlignment="1">
      <alignment horizontal="center" vertical="center"/>
    </xf>
    <xf numFmtId="164" fontId="17" fillId="0" borderId="28" xfId="0" applyNumberFormat="1" applyFont="1" applyBorder="1" applyAlignment="1">
      <alignment horizontal="center" vertical="center"/>
    </xf>
    <xf numFmtId="0" fontId="17" fillId="0" borderId="31" xfId="0" applyFont="1" applyBorder="1" applyAlignment="1">
      <alignment horizontal="center" vertical="center"/>
    </xf>
    <xf numFmtId="0" fontId="24" fillId="0" borderId="10" xfId="0" quotePrefix="1" applyFont="1" applyBorder="1" applyAlignment="1">
      <alignment horizontal="center" vertical="center" wrapText="1"/>
    </xf>
    <xf numFmtId="0" fontId="24" fillId="0" borderId="11" xfId="0" quotePrefix="1" applyFont="1" applyBorder="1" applyAlignment="1">
      <alignment horizontal="center" vertical="center" wrapText="1"/>
    </xf>
    <xf numFmtId="0" fontId="24" fillId="0" borderId="13" xfId="0" quotePrefix="1" applyFont="1" applyBorder="1" applyAlignment="1">
      <alignment horizontal="center" vertical="center" wrapText="1"/>
    </xf>
    <xf numFmtId="0" fontId="24" fillId="0" borderId="14" xfId="0" quotePrefix="1" applyFont="1" applyBorder="1" applyAlignment="1">
      <alignment horizontal="center" vertical="center" wrapText="1"/>
    </xf>
    <xf numFmtId="0" fontId="18" fillId="0" borderId="34" xfId="0" applyFont="1" applyBorder="1" applyAlignment="1">
      <alignment horizontal="center" vertical="center" textRotation="90"/>
    </xf>
    <xf numFmtId="0" fontId="18" fillId="0" borderId="41" xfId="0" applyFont="1" applyBorder="1" applyAlignment="1">
      <alignment horizontal="center" vertical="center" textRotation="90"/>
    </xf>
    <xf numFmtId="0" fontId="18" fillId="0" borderId="49" xfId="0" applyFont="1" applyBorder="1" applyAlignment="1">
      <alignment horizontal="center" vertical="center" textRotation="90"/>
    </xf>
    <xf numFmtId="0" fontId="29" fillId="0" borderId="33" xfId="0" applyFont="1" applyBorder="1" applyAlignment="1">
      <alignment horizontal="center" vertical="center" textRotation="90"/>
    </xf>
    <xf numFmtId="0" fontId="29" fillId="0" borderId="61" xfId="0" applyFont="1" applyBorder="1" applyAlignment="1">
      <alignment horizontal="center" vertical="center" textRotation="90"/>
    </xf>
    <xf numFmtId="0" fontId="29" fillId="0" borderId="6" xfId="0" applyFont="1" applyBorder="1" applyAlignment="1">
      <alignment horizontal="center" vertical="center" textRotation="90"/>
    </xf>
    <xf numFmtId="0" fontId="18" fillId="0" borderId="34" xfId="0" applyFont="1" applyBorder="1" applyAlignment="1">
      <alignment horizontal="center" vertical="center" textRotation="90" wrapText="1"/>
    </xf>
    <xf numFmtId="0" fontId="18" fillId="0" borderId="49" xfId="0" applyFont="1" applyBorder="1" applyAlignment="1">
      <alignment horizontal="center" vertical="center" textRotation="90" wrapText="1"/>
    </xf>
    <xf numFmtId="0" fontId="18" fillId="0" borderId="41" xfId="0" applyFont="1" applyBorder="1" applyAlignment="1">
      <alignment horizontal="center" vertical="center" textRotation="90" wrapText="1"/>
    </xf>
    <xf numFmtId="0" fontId="31" fillId="0" borderId="41" xfId="0" applyFont="1" applyBorder="1" applyAlignment="1">
      <alignment horizontal="left" vertical="top" wrapText="1"/>
    </xf>
    <xf numFmtId="0" fontId="31" fillId="0" borderId="0" xfId="0" applyFont="1" applyAlignment="1">
      <alignment horizontal="left" vertical="top" wrapText="1"/>
    </xf>
    <xf numFmtId="0" fontId="31" fillId="0" borderId="61" xfId="0" applyFont="1" applyBorder="1" applyAlignment="1">
      <alignment horizontal="left" vertical="top" wrapText="1"/>
    </xf>
    <xf numFmtId="0" fontId="24" fillId="0" borderId="41" xfId="0" applyFont="1" applyBorder="1" applyAlignment="1">
      <alignment horizontal="left" vertical="top" wrapText="1"/>
    </xf>
    <xf numFmtId="0" fontId="24" fillId="0" borderId="0" xfId="0" applyFont="1" applyAlignment="1">
      <alignment horizontal="left" vertical="top" wrapText="1"/>
    </xf>
    <xf numFmtId="0" fontId="24" fillId="0" borderId="61" xfId="0" applyFont="1" applyBorder="1" applyAlignment="1">
      <alignment horizontal="left" vertical="top" wrapText="1"/>
    </xf>
    <xf numFmtId="0" fontId="29" fillId="0" borderId="33" xfId="0" applyFont="1" applyBorder="1" applyAlignment="1">
      <alignment horizontal="center" vertical="center" textRotation="90" wrapText="1"/>
    </xf>
    <xf numFmtId="0" fontId="29" fillId="0" borderId="61" xfId="0" applyFont="1" applyBorder="1" applyAlignment="1">
      <alignment horizontal="center" vertical="center" textRotation="90" wrapText="1"/>
    </xf>
    <xf numFmtId="0" fontId="29" fillId="0" borderId="6" xfId="0" applyFont="1" applyBorder="1" applyAlignment="1">
      <alignment horizontal="center" vertical="center" textRotation="90" wrapText="1"/>
    </xf>
    <xf numFmtId="0" fontId="31" fillId="0" borderId="13" xfId="0" applyFont="1" applyBorder="1" applyAlignment="1">
      <alignment horizontal="left" vertical="top"/>
    </xf>
    <xf numFmtId="0" fontId="31" fillId="0" borderId="6" xfId="0" applyFont="1" applyBorder="1" applyAlignment="1">
      <alignment horizontal="left" vertical="top"/>
    </xf>
    <xf numFmtId="0" fontId="43" fillId="0" borderId="8" xfId="0" applyFont="1" applyBorder="1" applyAlignment="1">
      <alignment horizontal="center" vertical="center"/>
    </xf>
    <xf numFmtId="0" fontId="47" fillId="0" borderId="34" xfId="0" applyFont="1" applyBorder="1" applyAlignment="1">
      <alignment horizontal="left" vertical="center"/>
    </xf>
    <xf numFmtId="0" fontId="47" fillId="0" borderId="16" xfId="0" applyFont="1" applyBorder="1" applyAlignment="1">
      <alignment horizontal="left" vertical="center"/>
    </xf>
    <xf numFmtId="0" fontId="47" fillId="0" borderId="33" xfId="0" applyFont="1" applyBorder="1" applyAlignment="1">
      <alignment horizontal="left" vertical="center"/>
    </xf>
    <xf numFmtId="0" fontId="70" fillId="0" borderId="4" xfId="0" applyFont="1" applyBorder="1" applyAlignment="1">
      <alignment horizontal="center" vertical="center"/>
    </xf>
    <xf numFmtId="0" fontId="70" fillId="0" borderId="3" xfId="0" applyFont="1" applyBorder="1" applyAlignment="1">
      <alignment horizontal="center" vertical="center"/>
    </xf>
    <xf numFmtId="0" fontId="18" fillId="0" borderId="74" xfId="0" applyFont="1" applyBorder="1" applyAlignment="1">
      <alignment horizontal="center" vertical="center"/>
    </xf>
    <xf numFmtId="0" fontId="18" fillId="0" borderId="75" xfId="0" applyFont="1" applyBorder="1" applyAlignment="1">
      <alignment horizontal="center" vertical="center"/>
    </xf>
    <xf numFmtId="0" fontId="18" fillId="0" borderId="76" xfId="0" applyFont="1" applyBorder="1" applyAlignment="1">
      <alignment horizontal="center" vertical="center"/>
    </xf>
    <xf numFmtId="0" fontId="73" fillId="0" borderId="41" xfId="0" applyFont="1" applyBorder="1" applyAlignment="1">
      <alignment horizontal="center" vertical="center"/>
    </xf>
    <xf numFmtId="0" fontId="73" fillId="0" borderId="85" xfId="0" applyFont="1" applyBorder="1" applyAlignment="1">
      <alignment horizontal="center" vertical="center"/>
    </xf>
    <xf numFmtId="0" fontId="73" fillId="0" borderId="78" xfId="0" applyFont="1" applyBorder="1" applyAlignment="1">
      <alignment horizontal="center" vertical="center"/>
    </xf>
    <xf numFmtId="0" fontId="73" fillId="0" borderId="80" xfId="0" applyFont="1" applyBorder="1" applyAlignment="1">
      <alignment horizontal="center" vertical="center"/>
    </xf>
    <xf numFmtId="0" fontId="73" fillId="0" borderId="83" xfId="0" applyFont="1" applyBorder="1" applyAlignment="1">
      <alignment horizontal="center" vertical="center"/>
    </xf>
    <xf numFmtId="0" fontId="73" fillId="0" borderId="77" xfId="0" applyFont="1" applyBorder="1" applyAlignment="1">
      <alignment horizontal="center" vertical="center"/>
    </xf>
    <xf numFmtId="0" fontId="18" fillId="0" borderId="2" xfId="0" applyFont="1" applyBorder="1" applyAlignment="1">
      <alignment horizontal="center" vertical="top"/>
    </xf>
    <xf numFmtId="0" fontId="18" fillId="0" borderId="4" xfId="0" applyFont="1" applyBorder="1" applyAlignment="1">
      <alignment horizontal="center" vertical="top"/>
    </xf>
    <xf numFmtId="0" fontId="18" fillId="0" borderId="3" xfId="0" applyFont="1" applyBorder="1" applyAlignment="1">
      <alignment horizontal="center" vertical="top"/>
    </xf>
    <xf numFmtId="0" fontId="70" fillId="0" borderId="2" xfId="0" applyFont="1" applyBorder="1" applyAlignment="1">
      <alignment horizontal="center" vertical="center"/>
    </xf>
    <xf numFmtId="0" fontId="55" fillId="0" borderId="49" xfId="0" applyFont="1" applyBorder="1" applyAlignment="1">
      <alignment horizontal="center" vertical="center"/>
    </xf>
    <xf numFmtId="0" fontId="55" fillId="0" borderId="13" xfId="0" applyFont="1" applyBorder="1" applyAlignment="1">
      <alignment horizontal="center" vertical="center"/>
    </xf>
    <xf numFmtId="0" fontId="55" fillId="0" borderId="6" xfId="0" applyFont="1" applyBorder="1" applyAlignment="1">
      <alignment horizontal="center" vertical="center"/>
    </xf>
    <xf numFmtId="0" fontId="29" fillId="0" borderId="0" xfId="0" applyFont="1" applyAlignment="1">
      <alignment horizontal="center" vertical="center"/>
    </xf>
    <xf numFmtId="0" fontId="29" fillId="0" borderId="16" xfId="0" applyFont="1" applyBorder="1" applyAlignment="1">
      <alignment horizontal="center" vertical="center"/>
    </xf>
    <xf numFmtId="0" fontId="29" fillId="0" borderId="13" xfId="0" applyFont="1" applyBorder="1" applyAlignment="1">
      <alignment horizontal="center" vertical="center"/>
    </xf>
    <xf numFmtId="0" fontId="31" fillId="0" borderId="2" xfId="0" applyFont="1" applyBorder="1" applyAlignment="1">
      <alignment horizontal="center" vertical="center"/>
    </xf>
    <xf numFmtId="0" fontId="31" fillId="0" borderId="4" xfId="0" applyFont="1" applyBorder="1" applyAlignment="1">
      <alignment horizontal="center" vertical="center"/>
    </xf>
    <xf numFmtId="0" fontId="31" fillId="0" borderId="3" xfId="0" applyFont="1" applyBorder="1" applyAlignment="1">
      <alignment horizontal="center" vertical="center"/>
    </xf>
    <xf numFmtId="0" fontId="29" fillId="0" borderId="2" xfId="0" applyFont="1" applyBorder="1" applyAlignment="1">
      <alignment horizontal="center" vertical="center"/>
    </xf>
    <xf numFmtId="0" fontId="29" fillId="0" borderId="4" xfId="0" applyFont="1" applyBorder="1" applyAlignment="1">
      <alignment horizontal="center" vertical="center"/>
    </xf>
    <xf numFmtId="0" fontId="29" fillId="0" borderId="3" xfId="0" applyFont="1" applyBorder="1" applyAlignment="1">
      <alignment horizontal="center" vertical="center"/>
    </xf>
    <xf numFmtId="0" fontId="31" fillId="0" borderId="1" xfId="0" applyFont="1" applyBorder="1" applyAlignment="1">
      <alignment horizontal="center" vertical="center"/>
    </xf>
    <xf numFmtId="0" fontId="96" fillId="0" borderId="80" xfId="0" applyFont="1" applyBorder="1" applyAlignment="1">
      <alignment horizontal="center" vertical="center"/>
    </xf>
    <xf numFmtId="0" fontId="96" fillId="0" borderId="83" xfId="0" applyFont="1" applyBorder="1" applyAlignment="1">
      <alignment horizontal="center" vertical="center"/>
    </xf>
    <xf numFmtId="0" fontId="96" fillId="0" borderId="77" xfId="0" applyFont="1" applyBorder="1" applyAlignment="1">
      <alignment horizontal="center" vertical="center"/>
    </xf>
    <xf numFmtId="0" fontId="96" fillId="0" borderId="78" xfId="0" applyFont="1" applyBorder="1" applyAlignment="1">
      <alignment horizontal="center" vertical="center"/>
    </xf>
    <xf numFmtId="0" fontId="29" fillId="0" borderId="34" xfId="0" applyFont="1" applyBorder="1" applyAlignment="1">
      <alignment horizontal="center" vertical="center"/>
    </xf>
    <xf numFmtId="0" fontId="29" fillId="0" borderId="33" xfId="0" applyFont="1" applyBorder="1" applyAlignment="1">
      <alignment horizontal="center" vertical="center"/>
    </xf>
    <xf numFmtId="0" fontId="29" fillId="0" borderId="74" xfId="0" applyFont="1" applyBorder="1" applyAlignment="1">
      <alignment horizontal="center" vertical="center"/>
    </xf>
    <xf numFmtId="0" fontId="29" fillId="0" borderId="75" xfId="0" applyFont="1" applyBorder="1" applyAlignment="1">
      <alignment horizontal="center" vertical="center"/>
    </xf>
    <xf numFmtId="0" fontId="29" fillId="0" borderId="76" xfId="0" applyFont="1" applyBorder="1" applyAlignment="1">
      <alignment horizontal="center" vertical="center"/>
    </xf>
    <xf numFmtId="0" fontId="95" fillId="0" borderId="49" xfId="0" applyFont="1" applyBorder="1" applyAlignment="1">
      <alignment horizontal="center" vertical="center"/>
    </xf>
    <xf numFmtId="0" fontId="95" fillId="0" borderId="13" xfId="0" applyFont="1" applyBorder="1" applyAlignment="1">
      <alignment horizontal="center" vertical="center"/>
    </xf>
    <xf numFmtId="0" fontId="95" fillId="0" borderId="6" xfId="0" applyFont="1" applyBorder="1" applyAlignment="1">
      <alignment horizontal="center" vertical="center"/>
    </xf>
    <xf numFmtId="0" fontId="96" fillId="0" borderId="41" xfId="0" applyFont="1" applyBorder="1" applyAlignment="1">
      <alignment horizontal="center" vertical="center"/>
    </xf>
    <xf numFmtId="0" fontId="92" fillId="0" borderId="13" xfId="0" applyFont="1" applyBorder="1" applyAlignment="1">
      <alignment horizontal="center" vertical="top"/>
    </xf>
    <xf numFmtId="0" fontId="90" fillId="0" borderId="34" xfId="0" applyFont="1" applyBorder="1" applyAlignment="1">
      <alignment horizontal="center" vertical="center"/>
    </xf>
    <xf numFmtId="0" fontId="90" fillId="0" borderId="16" xfId="0" applyFont="1" applyBorder="1" applyAlignment="1">
      <alignment horizontal="center" vertical="center"/>
    </xf>
    <xf numFmtId="0" fontId="90" fillId="0" borderId="33" xfId="0" applyFont="1" applyBorder="1" applyAlignment="1">
      <alignment horizontal="center" vertical="center"/>
    </xf>
    <xf numFmtId="0" fontId="90" fillId="0" borderId="49" xfId="0" applyFont="1" applyBorder="1" applyAlignment="1">
      <alignment horizontal="center" vertical="center"/>
    </xf>
    <xf numFmtId="0" fontId="90" fillId="0" borderId="13" xfId="0" applyFont="1" applyBorder="1" applyAlignment="1">
      <alignment horizontal="center" vertical="center"/>
    </xf>
    <xf numFmtId="0" fontId="90" fillId="0" borderId="6" xfId="0" applyFont="1" applyBorder="1" applyAlignment="1">
      <alignment horizontal="center" vertical="center"/>
    </xf>
    <xf numFmtId="0" fontId="68" fillId="0" borderId="1" xfId="0" applyFont="1" applyBorder="1" applyAlignment="1">
      <alignment horizontal="center" vertical="center"/>
    </xf>
    <xf numFmtId="0" fontId="87" fillId="0" borderId="41" xfId="0" applyFont="1" applyBorder="1" applyAlignment="1">
      <alignment horizontal="center" vertical="center"/>
    </xf>
    <xf numFmtId="0" fontId="87" fillId="0" borderId="0" xfId="0" applyFont="1" applyAlignment="1">
      <alignment horizontal="center" vertical="center"/>
    </xf>
    <xf numFmtId="0" fontId="87" fillId="0" borderId="61" xfId="0" applyFont="1" applyBorder="1" applyAlignment="1">
      <alignment horizontal="center" vertical="center"/>
    </xf>
    <xf numFmtId="0" fontId="87" fillId="0" borderId="49" xfId="0" applyFont="1" applyBorder="1" applyAlignment="1">
      <alignment horizontal="center" vertical="center"/>
    </xf>
    <xf numFmtId="0" fontId="87" fillId="0" borderId="13" xfId="0" applyFont="1" applyBorder="1" applyAlignment="1">
      <alignment horizontal="center" vertical="center"/>
    </xf>
    <xf numFmtId="0" fontId="87" fillId="0" borderId="6" xfId="0" applyFont="1" applyBorder="1" applyAlignment="1">
      <alignment horizontal="center" vertical="center"/>
    </xf>
    <xf numFmtId="0" fontId="76" fillId="0" borderId="10" xfId="0" applyFont="1" applyBorder="1" applyAlignment="1">
      <alignment horizontal="center" vertical="center"/>
    </xf>
    <xf numFmtId="0" fontId="76" fillId="0" borderId="13" xfId="0" applyFont="1" applyBorder="1" applyAlignment="1">
      <alignment horizontal="center" vertical="center"/>
    </xf>
    <xf numFmtId="0" fontId="31" fillId="0" borderId="10" xfId="0" quotePrefix="1" applyFont="1" applyBorder="1" applyAlignment="1">
      <alignment horizontal="center" vertical="center" wrapText="1"/>
    </xf>
    <xf numFmtId="0" fontId="31" fillId="0" borderId="11" xfId="0" quotePrefix="1" applyFont="1" applyBorder="1" applyAlignment="1">
      <alignment horizontal="center" vertical="center" wrapText="1"/>
    </xf>
    <xf numFmtId="0" fontId="31" fillId="0" borderId="13" xfId="0" quotePrefix="1" applyFont="1" applyBorder="1" applyAlignment="1">
      <alignment horizontal="center" vertical="center" wrapText="1"/>
    </xf>
    <xf numFmtId="0" fontId="31" fillId="0" borderId="14" xfId="0" quotePrefix="1" applyFont="1" applyBorder="1" applyAlignment="1">
      <alignment horizontal="center" vertical="center" wrapText="1"/>
    </xf>
    <xf numFmtId="0" fontId="30" fillId="0" borderId="49" xfId="0" applyFont="1" applyBorder="1" applyAlignment="1">
      <alignment horizontal="center" vertical="center"/>
    </xf>
    <xf numFmtId="0" fontId="68" fillId="0" borderId="1" xfId="0" applyFont="1" applyBorder="1" applyAlignment="1">
      <alignment horizontal="center" vertical="center" wrapText="1"/>
    </xf>
    <xf numFmtId="0" fontId="31" fillId="0" borderId="16" xfId="0" applyFont="1" applyBorder="1" applyAlignment="1">
      <alignment horizontal="left" vertical="top" wrapText="1"/>
    </xf>
    <xf numFmtId="0" fontId="31" fillId="0" borderId="33" xfId="0" applyFont="1" applyBorder="1" applyAlignment="1">
      <alignment horizontal="left" vertical="top" wrapText="1"/>
    </xf>
    <xf numFmtId="0" fontId="31" fillId="0" borderId="34" xfId="0" applyFont="1" applyBorder="1" applyAlignment="1">
      <alignment horizontal="left" vertical="top" wrapText="1"/>
    </xf>
    <xf numFmtId="0" fontId="84" fillId="0" borderId="34" xfId="0" applyFont="1" applyBorder="1" applyAlignment="1">
      <alignment vertical="top" wrapText="1"/>
    </xf>
    <xf numFmtId="0" fontId="84" fillId="0" borderId="16" xfId="0" applyFont="1" applyBorder="1" applyAlignment="1">
      <alignment vertical="top" wrapText="1"/>
    </xf>
    <xf numFmtId="0" fontId="84" fillId="0" borderId="33" xfId="0" applyFont="1" applyBorder="1" applyAlignment="1">
      <alignment vertical="top" wrapText="1"/>
    </xf>
    <xf numFmtId="0" fontId="84" fillId="0" borderId="49" xfId="0" applyFont="1" applyBorder="1" applyAlignment="1">
      <alignment vertical="top" wrapText="1"/>
    </xf>
    <xf numFmtId="0" fontId="84" fillId="0" borderId="13" xfId="0" applyFont="1" applyBorder="1" applyAlignment="1">
      <alignment vertical="top" wrapText="1"/>
    </xf>
    <xf numFmtId="0" fontId="84" fillId="0" borderId="6" xfId="0" applyFont="1" applyBorder="1" applyAlignment="1">
      <alignment vertical="top" wrapText="1"/>
    </xf>
    <xf numFmtId="0" fontId="29" fillId="0" borderId="34" xfId="0" applyFont="1" applyBorder="1" applyAlignment="1">
      <alignment horizontal="center" vertical="center" textRotation="90" wrapText="1"/>
    </xf>
    <xf numFmtId="0" fontId="29" fillId="0" borderId="41" xfId="0" applyFont="1" applyBorder="1" applyAlignment="1">
      <alignment horizontal="center" vertical="center" textRotation="90" wrapText="1"/>
    </xf>
    <xf numFmtId="0" fontId="29" fillId="0" borderId="49" xfId="0" applyFont="1" applyBorder="1" applyAlignment="1">
      <alignment horizontal="center" vertical="center" textRotation="90" wrapText="1"/>
    </xf>
    <xf numFmtId="0" fontId="29" fillId="0" borderId="34" xfId="0" applyFont="1" applyBorder="1" applyAlignment="1">
      <alignment horizontal="center" vertical="center" textRotation="90"/>
    </xf>
    <xf numFmtId="0" fontId="29" fillId="0" borderId="49" xfId="0" applyFont="1" applyBorder="1" applyAlignment="1">
      <alignment horizontal="center" vertical="center" textRotation="90"/>
    </xf>
    <xf numFmtId="0" fontId="31" fillId="0" borderId="0" xfId="0" applyFont="1" applyAlignment="1">
      <alignment vertical="top" wrapText="1"/>
    </xf>
    <xf numFmtId="0" fontId="31" fillId="0" borderId="61" xfId="0" applyFont="1" applyBorder="1" applyAlignment="1">
      <alignment vertical="top" wrapText="1"/>
    </xf>
    <xf numFmtId="0" fontId="31" fillId="0" borderId="13" xfId="0" applyFont="1" applyBorder="1" applyAlignment="1">
      <alignment vertical="top" wrapText="1"/>
    </xf>
    <xf numFmtId="0" fontId="31" fillId="0" borderId="6" xfId="0" applyFont="1" applyBorder="1" applyAlignment="1">
      <alignment vertical="top" wrapText="1"/>
    </xf>
    <xf numFmtId="0" fontId="31" fillId="0" borderId="16" xfId="0" applyFont="1" applyBorder="1" applyAlignment="1">
      <alignment vertical="top" wrapText="1"/>
    </xf>
    <xf numFmtId="0" fontId="31" fillId="0" borderId="33" xfId="0" applyFont="1" applyBorder="1" applyAlignment="1">
      <alignment vertical="top" wrapText="1"/>
    </xf>
    <xf numFmtId="0" fontId="31" fillId="0" borderId="34" xfId="0" applyFont="1" applyBorder="1" applyAlignment="1">
      <alignment vertical="top" wrapText="1"/>
    </xf>
    <xf numFmtId="0" fontId="31" fillId="0" borderId="49" xfId="0" applyFont="1" applyBorder="1" applyAlignment="1">
      <alignment vertical="top" wrapText="1"/>
    </xf>
    <xf numFmtId="0" fontId="31" fillId="0" borderId="41" xfId="0" applyFont="1" applyBorder="1" applyAlignment="1">
      <alignment vertical="top" wrapText="1"/>
    </xf>
    <xf numFmtId="0" fontId="31" fillId="0" borderId="34" xfId="0" applyFont="1" applyBorder="1" applyAlignment="1">
      <alignment horizontal="center" vertical="center" textRotation="90" wrapText="1"/>
    </xf>
    <xf numFmtId="0" fontId="31" fillId="0" borderId="41" xfId="0" applyFont="1" applyBorder="1" applyAlignment="1">
      <alignment horizontal="center" vertical="center" textRotation="90" wrapText="1"/>
    </xf>
    <xf numFmtId="0" fontId="31" fillId="0" borderId="16" xfId="0" applyFont="1" applyBorder="1" applyAlignment="1">
      <alignment horizontal="center" vertical="center" textRotation="90" wrapText="1"/>
    </xf>
    <xf numFmtId="0" fontId="31" fillId="0" borderId="0" xfId="0" applyFont="1" applyAlignment="1">
      <alignment horizontal="center" vertical="center" textRotation="90" wrapText="1"/>
    </xf>
    <xf numFmtId="0" fontId="29" fillId="0" borderId="69" xfId="0" applyFont="1" applyBorder="1" applyAlignment="1">
      <alignment horizontal="center" vertical="center" textRotation="90" wrapText="1"/>
    </xf>
    <xf numFmtId="0" fontId="29" fillId="0" borderId="68" xfId="0" applyFont="1" applyBorder="1" applyAlignment="1">
      <alignment horizontal="center" vertical="center" textRotation="90" wrapText="1"/>
    </xf>
    <xf numFmtId="0" fontId="31" fillId="0" borderId="67" xfId="0" applyFont="1" applyBorder="1" applyAlignment="1">
      <alignment horizontal="center" vertical="center" textRotation="90" wrapText="1"/>
    </xf>
    <xf numFmtId="0" fontId="31" fillId="0" borderId="69" xfId="0" applyFont="1" applyBorder="1" applyAlignment="1">
      <alignment horizontal="left" vertical="top" wrapText="1"/>
    </xf>
    <xf numFmtId="0" fontId="31" fillId="0" borderId="67" xfId="0" applyFont="1" applyBorder="1" applyAlignment="1">
      <alignment horizontal="left" vertical="top" wrapText="1"/>
    </xf>
    <xf numFmtId="0" fontId="31" fillId="0" borderId="68" xfId="0" applyFont="1" applyBorder="1" applyAlignment="1">
      <alignment horizontal="left" vertical="top" wrapText="1"/>
    </xf>
    <xf numFmtId="0" fontId="31" fillId="0" borderId="16" xfId="0" applyFont="1" applyBorder="1" applyAlignment="1">
      <alignment horizontal="left" vertical="top"/>
    </xf>
    <xf numFmtId="0" fontId="31" fillId="0" borderId="33" xfId="0" applyFont="1" applyBorder="1" applyAlignment="1">
      <alignment horizontal="left" vertical="top"/>
    </xf>
    <xf numFmtId="0" fontId="29" fillId="0" borderId="41" xfId="0" applyFont="1" applyBorder="1" applyAlignment="1">
      <alignment horizontal="center" vertical="top"/>
    </xf>
    <xf numFmtId="0" fontId="29" fillId="0" borderId="0" xfId="0" applyFont="1" applyAlignment="1">
      <alignment horizontal="center" vertical="top"/>
    </xf>
    <xf numFmtId="0" fontId="29" fillId="0" borderId="64" xfId="0" applyFont="1" applyBorder="1" applyAlignment="1">
      <alignment horizontal="center" vertical="top"/>
    </xf>
    <xf numFmtId="0" fontId="29" fillId="0" borderId="65" xfId="0" applyFont="1" applyBorder="1" applyAlignment="1">
      <alignment horizontal="center" vertical="top"/>
    </xf>
    <xf numFmtId="0" fontId="29" fillId="0" borderId="41" xfId="0" applyFont="1" applyBorder="1" applyAlignment="1">
      <alignment horizontal="center" vertical="top" wrapText="1"/>
    </xf>
    <xf numFmtId="0" fontId="29" fillId="0" borderId="0" xfId="0" applyFont="1" applyAlignment="1">
      <alignment horizontal="center" vertical="top" wrapText="1"/>
    </xf>
    <xf numFmtId="0" fontId="29" fillId="0" borderId="61" xfId="0" applyFont="1" applyBorder="1" applyAlignment="1">
      <alignment horizontal="center" vertical="top" wrapText="1"/>
    </xf>
    <xf numFmtId="0" fontId="29" fillId="0" borderId="64" xfId="0" applyFont="1" applyBorder="1" applyAlignment="1">
      <alignment horizontal="center" vertical="top" wrapText="1"/>
    </xf>
    <xf numFmtId="0" fontId="29" fillId="0" borderId="65" xfId="0" applyFont="1" applyBorder="1" applyAlignment="1">
      <alignment horizontal="center" vertical="top" wrapText="1"/>
    </xf>
    <xf numFmtId="0" fontId="29" fillId="0" borderId="66" xfId="0" applyFont="1" applyBorder="1" applyAlignment="1">
      <alignment horizontal="center" vertical="top" wrapText="1"/>
    </xf>
    <xf numFmtId="0" fontId="30" fillId="0" borderId="41" xfId="0" applyFont="1" applyBorder="1" applyAlignment="1">
      <alignment horizontal="center" vertical="top" wrapText="1"/>
    </xf>
    <xf numFmtId="0" fontId="30" fillId="0" borderId="61" xfId="0" applyFont="1" applyBorder="1" applyAlignment="1">
      <alignment horizontal="center" vertical="top" wrapText="1"/>
    </xf>
    <xf numFmtId="0" fontId="30" fillId="0" borderId="64" xfId="0" applyFont="1" applyBorder="1" applyAlignment="1">
      <alignment horizontal="center" vertical="top" wrapText="1"/>
    </xf>
    <xf numFmtId="0" fontId="30" fillId="0" borderId="66" xfId="0" applyFont="1" applyBorder="1" applyAlignment="1">
      <alignment horizontal="center" vertical="top" wrapText="1"/>
    </xf>
    <xf numFmtId="0" fontId="30" fillId="0" borderId="0" xfId="0" applyFont="1" applyAlignment="1">
      <alignment horizontal="center" vertical="center"/>
    </xf>
    <xf numFmtId="0" fontId="30" fillId="0" borderId="64" xfId="0" applyFont="1" applyBorder="1" applyAlignment="1">
      <alignment horizontal="center" vertical="center"/>
    </xf>
    <xf numFmtId="0" fontId="30" fillId="0" borderId="65" xfId="0" applyFont="1" applyBorder="1" applyAlignment="1">
      <alignment horizontal="center" vertical="center"/>
    </xf>
    <xf numFmtId="0" fontId="30" fillId="0" borderId="66" xfId="0" applyFont="1" applyBorder="1" applyAlignment="1">
      <alignment horizontal="center" vertical="center"/>
    </xf>
    <xf numFmtId="0" fontId="68" fillId="0" borderId="88" xfId="0" applyFont="1" applyBorder="1" applyAlignment="1">
      <alignment horizontal="center" vertical="top"/>
    </xf>
    <xf numFmtId="0" fontId="29" fillId="0" borderId="34" xfId="0" applyFont="1" applyBorder="1" applyAlignment="1">
      <alignment horizontal="center" wrapText="1"/>
    </xf>
    <xf numFmtId="0" fontId="29" fillId="0" borderId="16" xfId="0" applyFont="1" applyBorder="1" applyAlignment="1">
      <alignment horizontal="center" wrapText="1"/>
    </xf>
    <xf numFmtId="0" fontId="29" fillId="0" borderId="41" xfId="0" applyFont="1" applyBorder="1" applyAlignment="1">
      <alignment horizontal="center" wrapText="1"/>
    </xf>
    <xf numFmtId="0" fontId="29" fillId="0" borderId="0" xfId="0" applyFont="1" applyAlignment="1">
      <alignment horizontal="center" wrapText="1"/>
    </xf>
    <xf numFmtId="0" fontId="29" fillId="0" borderId="33" xfId="0" applyFont="1" applyBorder="1" applyAlignment="1">
      <alignment horizontal="center" wrapText="1"/>
    </xf>
    <xf numFmtId="0" fontId="29" fillId="0" borderId="61" xfId="0" applyFont="1" applyBorder="1" applyAlignment="1">
      <alignment horizontal="center" wrapText="1"/>
    </xf>
    <xf numFmtId="0" fontId="30" fillId="0" borderId="41" xfId="0" applyFont="1" applyBorder="1" applyAlignment="1">
      <alignment horizontal="center" wrapText="1"/>
    </xf>
    <xf numFmtId="0" fontId="30" fillId="0" borderId="61" xfId="0" applyFont="1" applyBorder="1" applyAlignment="1">
      <alignment horizontal="center" wrapText="1"/>
    </xf>
    <xf numFmtId="0" fontId="30" fillId="0" borderId="62" xfId="0" applyFont="1" applyBorder="1" applyAlignment="1">
      <alignment horizontal="center" vertical="center"/>
    </xf>
    <xf numFmtId="0" fontId="30" fillId="0" borderId="38" xfId="0" applyFont="1" applyBorder="1" applyAlignment="1">
      <alignment horizontal="center" vertical="center"/>
    </xf>
    <xf numFmtId="0" fontId="30" fillId="0" borderId="40" xfId="0" applyFont="1" applyBorder="1" applyAlignment="1">
      <alignment horizontal="center" vertical="center"/>
    </xf>
    <xf numFmtId="0" fontId="30" fillId="0" borderId="63" xfId="0" applyFont="1" applyBorder="1" applyAlignment="1">
      <alignment horizontal="center" vertical="center"/>
    </xf>
    <xf numFmtId="0" fontId="30" fillId="0" borderId="44" xfId="0" applyFont="1" applyBorder="1" applyAlignment="1">
      <alignment horizontal="center" vertical="center"/>
    </xf>
    <xf numFmtId="0" fontId="30" fillId="0" borderId="46" xfId="0" applyFont="1" applyBorder="1" applyAlignment="1">
      <alignment horizontal="center" vertical="center"/>
    </xf>
    <xf numFmtId="0" fontId="30" fillId="0" borderId="9" xfId="0" applyFont="1" applyBorder="1" applyAlignment="1">
      <alignment horizontal="center" vertical="center"/>
    </xf>
    <xf numFmtId="0" fontId="30" fillId="0" borderId="10" xfId="0" applyFont="1" applyBorder="1" applyAlignment="1">
      <alignment horizontal="center" vertical="center"/>
    </xf>
    <xf numFmtId="0" fontId="30" fillId="0" borderId="11" xfId="0" applyFont="1" applyBorder="1" applyAlignment="1">
      <alignment horizontal="center" vertical="center"/>
    </xf>
    <xf numFmtId="0" fontId="30" fillId="0" borderId="50" xfId="0" applyFont="1" applyBorder="1" applyAlignment="1">
      <alignment horizontal="center" vertical="center"/>
    </xf>
    <xf numFmtId="0" fontId="30" fillId="0" borderId="8" xfId="0" applyFont="1" applyBorder="1" applyAlignment="1">
      <alignment horizontal="center" vertical="center"/>
    </xf>
    <xf numFmtId="0" fontId="30" fillId="0" borderId="72" xfId="0" applyFont="1" applyBorder="1" applyAlignment="1">
      <alignment horizontal="center" vertical="center"/>
    </xf>
    <xf numFmtId="0" fontId="68" fillId="0" borderId="36" xfId="0" applyFont="1" applyBorder="1" applyAlignment="1">
      <alignment horizontal="center" vertical="center"/>
    </xf>
    <xf numFmtId="0" fontId="68" fillId="0" borderId="55" xfId="0" applyFont="1" applyBorder="1" applyAlignment="1">
      <alignment horizontal="center" vertical="center"/>
    </xf>
    <xf numFmtId="0" fontId="30" fillId="0" borderId="16" xfId="0" applyFont="1" applyBorder="1" applyAlignment="1">
      <alignment horizontal="left" vertical="top" wrapText="1"/>
    </xf>
    <xf numFmtId="0" fontId="30" fillId="0" borderId="31" xfId="0" applyFont="1" applyBorder="1" applyAlignment="1">
      <alignment horizontal="left" vertical="top" wrapText="1"/>
    </xf>
    <xf numFmtId="0" fontId="30" fillId="0" borderId="0" xfId="0" applyFont="1" applyAlignment="1">
      <alignment horizontal="left" vertical="top" wrapText="1"/>
    </xf>
    <xf numFmtId="0" fontId="30" fillId="0" borderId="43" xfId="0" applyFont="1" applyBorder="1" applyAlignment="1">
      <alignment horizontal="left" vertical="top" wrapText="1"/>
    </xf>
    <xf numFmtId="0" fontId="68" fillId="0" borderId="34" xfId="0" applyFont="1" applyBorder="1" applyAlignment="1">
      <alignment horizontal="center" vertical="center"/>
    </xf>
    <xf numFmtId="0" fontId="68" fillId="0" borderId="41" xfId="0" applyFont="1" applyBorder="1" applyAlignment="1">
      <alignment horizontal="center" vertical="center"/>
    </xf>
    <xf numFmtId="0" fontId="68" fillId="0" borderId="59" xfId="0" applyFont="1" applyBorder="1" applyAlignment="1">
      <alignment horizontal="center" vertical="center"/>
    </xf>
    <xf numFmtId="49" fontId="68" fillId="0" borderId="16" xfId="0" applyNumberFormat="1" applyFont="1" applyBorder="1" applyAlignment="1">
      <alignment horizontal="center" vertical="center"/>
    </xf>
    <xf numFmtId="0" fontId="81" fillId="0" borderId="16" xfId="0" applyFont="1" applyBorder="1" applyAlignment="1">
      <alignment horizontal="center" vertical="center"/>
    </xf>
    <xf numFmtId="0" fontId="30" fillId="11" borderId="0" xfId="0" applyFont="1" applyFill="1" applyAlignment="1">
      <alignment horizontal="center" vertical="center"/>
    </xf>
    <xf numFmtId="0" fontId="30" fillId="11" borderId="8" xfId="0" applyFont="1" applyFill="1" applyBorder="1" applyAlignment="1">
      <alignment horizontal="center" vertical="center"/>
    </xf>
    <xf numFmtId="0" fontId="30" fillId="0" borderId="34" xfId="0" applyFont="1" applyBorder="1" applyAlignment="1">
      <alignment horizontal="center" vertical="center"/>
    </xf>
    <xf numFmtId="0" fontId="30" fillId="0" borderId="16" xfId="0" applyFont="1" applyBorder="1" applyAlignment="1">
      <alignment horizontal="center" vertical="center"/>
    </xf>
    <xf numFmtId="0" fontId="30" fillId="0" borderId="33" xfId="0" applyFont="1" applyBorder="1" applyAlignment="1">
      <alignment horizontal="center" vertical="center"/>
    </xf>
    <xf numFmtId="16" fontId="31" fillId="0" borderId="10" xfId="0" quotePrefix="1" applyNumberFormat="1" applyFont="1" applyBorder="1" applyAlignment="1">
      <alignment horizontal="center" vertical="center" wrapText="1"/>
    </xf>
    <xf numFmtId="16" fontId="31" fillId="0" borderId="11" xfId="0" quotePrefix="1" applyNumberFormat="1" applyFont="1" applyBorder="1" applyAlignment="1">
      <alignment horizontal="center" vertical="center" wrapText="1"/>
    </xf>
    <xf numFmtId="16" fontId="31" fillId="0" borderId="13" xfId="0" quotePrefix="1" applyNumberFormat="1" applyFont="1" applyBorder="1" applyAlignment="1">
      <alignment horizontal="center" vertical="center" wrapText="1"/>
    </xf>
    <xf numFmtId="16" fontId="31" fillId="0" borderId="14" xfId="0" quotePrefix="1" applyNumberFormat="1" applyFont="1" applyBorder="1" applyAlignment="1">
      <alignment horizontal="center" vertical="center" wrapText="1"/>
    </xf>
    <xf numFmtId="0" fontId="68" fillId="0" borderId="20" xfId="0" applyFont="1" applyBorder="1" applyAlignment="1">
      <alignment horizontal="center" vertical="center"/>
    </xf>
    <xf numFmtId="0" fontId="68" fillId="0" borderId="25" xfId="0" applyFont="1" applyBorder="1" applyAlignment="1">
      <alignment horizontal="center" vertical="center"/>
    </xf>
    <xf numFmtId="164" fontId="30" fillId="0" borderId="21" xfId="0" applyNumberFormat="1" applyFont="1" applyBorder="1" applyAlignment="1">
      <alignment horizontal="center" vertical="center"/>
    </xf>
    <xf numFmtId="164" fontId="30" fillId="0" borderId="13" xfId="0" applyNumberFormat="1" applyFont="1" applyBorder="1" applyAlignment="1">
      <alignment horizontal="center" vertical="center"/>
    </xf>
    <xf numFmtId="0" fontId="30" fillId="0" borderId="21" xfId="0" applyFont="1" applyBorder="1" applyAlignment="1">
      <alignment horizontal="center" vertical="center"/>
    </xf>
    <xf numFmtId="164" fontId="30" fillId="0" borderId="22" xfId="0" applyNumberFormat="1" applyFont="1" applyBorder="1" applyAlignment="1">
      <alignment horizontal="center" vertical="center"/>
    </xf>
    <xf numFmtId="164" fontId="30" fillId="0" borderId="26" xfId="0" applyNumberFormat="1" applyFont="1" applyBorder="1" applyAlignment="1">
      <alignment horizontal="center" vertical="center"/>
    </xf>
    <xf numFmtId="0" fontId="30" fillId="0" borderId="23" xfId="0" applyFont="1" applyBorder="1" applyAlignment="1">
      <alignment horizontal="left" vertical="top"/>
    </xf>
    <xf numFmtId="0" fontId="30" fillId="0" borderId="21" xfId="0" applyFont="1" applyBorder="1" applyAlignment="1">
      <alignment horizontal="left" vertical="top"/>
    </xf>
    <xf numFmtId="164" fontId="30" fillId="0" borderId="24" xfId="0" applyNumberFormat="1" applyFont="1" applyBorder="1" applyAlignment="1">
      <alignment horizontal="center" vertical="center"/>
    </xf>
    <xf numFmtId="164" fontId="30" fillId="0" borderId="28" xfId="0" applyNumberFormat="1" applyFont="1" applyBorder="1" applyAlignment="1">
      <alignment horizontal="center" vertical="center"/>
    </xf>
    <xf numFmtId="0" fontId="67" fillId="0" borderId="0" xfId="0" applyFont="1" applyAlignment="1">
      <alignment horizontal="center" vertical="center"/>
    </xf>
    <xf numFmtId="0" fontId="80" fillId="0" borderId="37" xfId="0" applyFont="1" applyBorder="1" applyAlignment="1">
      <alignment horizontal="center" vertical="center"/>
    </xf>
    <xf numFmtId="0" fontId="80" fillId="0" borderId="38" xfId="0" applyFont="1" applyBorder="1" applyAlignment="1">
      <alignment horizontal="center" vertical="center"/>
    </xf>
    <xf numFmtId="0" fontId="68" fillId="0" borderId="29" xfId="0" applyFont="1" applyBorder="1" applyAlignment="1">
      <alignment horizontal="center" vertical="center"/>
    </xf>
    <xf numFmtId="0" fontId="30" fillId="0" borderId="31" xfId="0" applyFont="1" applyBorder="1" applyAlignment="1">
      <alignment horizontal="center" vertical="center"/>
    </xf>
    <xf numFmtId="0" fontId="30" fillId="0" borderId="39" xfId="0" applyFont="1" applyBorder="1" applyAlignment="1">
      <alignment horizontal="center" vertical="center"/>
    </xf>
    <xf numFmtId="0" fontId="30" fillId="0" borderId="16" xfId="0" applyFont="1" applyBorder="1" applyAlignment="1">
      <alignment horizontal="center" vertical="center" wrapText="1"/>
    </xf>
    <xf numFmtId="0" fontId="30" fillId="0" borderId="31" xfId="0" applyFont="1" applyBorder="1" applyAlignment="1">
      <alignment horizontal="center" vertical="center" wrapText="1"/>
    </xf>
    <xf numFmtId="0" fontId="30" fillId="0" borderId="38" xfId="0" applyFont="1" applyBorder="1" applyAlignment="1">
      <alignment horizontal="center" vertical="center" wrapText="1"/>
    </xf>
    <xf numFmtId="0" fontId="30" fillId="0" borderId="39" xfId="0" applyFont="1" applyBorder="1" applyAlignment="1">
      <alignment horizontal="center" vertical="center" wrapText="1"/>
    </xf>
    <xf numFmtId="0" fontId="68" fillId="0" borderId="49" xfId="0" applyFont="1" applyBorder="1" applyAlignment="1">
      <alignment horizontal="center" vertical="center"/>
    </xf>
    <xf numFmtId="0" fontId="55" fillId="0" borderId="1" xfId="0" applyFont="1" applyBorder="1" applyAlignment="1">
      <alignment horizontal="center" vertical="center"/>
    </xf>
    <xf numFmtId="0" fontId="104" fillId="0" borderId="49" xfId="0" applyFont="1" applyBorder="1" applyAlignment="1">
      <alignment horizontal="center" vertical="center"/>
    </xf>
    <xf numFmtId="0" fontId="104" fillId="0" borderId="13" xfId="0" applyFont="1" applyBorder="1" applyAlignment="1">
      <alignment horizontal="center" vertical="center"/>
    </xf>
    <xf numFmtId="0" fontId="104" fillId="0" borderId="6" xfId="0" applyFont="1" applyBorder="1" applyAlignment="1">
      <alignment horizontal="center" vertical="center"/>
    </xf>
    <xf numFmtId="0" fontId="46" fillId="0" borderId="34" xfId="0" applyFont="1" applyBorder="1" applyAlignment="1">
      <alignment horizontal="center" vertical="center"/>
    </xf>
    <xf numFmtId="0" fontId="46" fillId="0" borderId="16" xfId="0" applyFont="1" applyBorder="1" applyAlignment="1">
      <alignment horizontal="center" vertical="center"/>
    </xf>
    <xf numFmtId="0" fontId="46" fillId="0" borderId="33" xfId="0" applyFont="1" applyBorder="1" applyAlignment="1">
      <alignment horizontal="center" vertical="center"/>
    </xf>
    <xf numFmtId="0" fontId="46" fillId="0" borderId="49" xfId="0" applyFont="1" applyBorder="1" applyAlignment="1">
      <alignment horizontal="center" vertical="center"/>
    </xf>
    <xf numFmtId="0" fontId="46" fillId="0" borderId="13" xfId="0" applyFont="1" applyBorder="1" applyAlignment="1">
      <alignment horizontal="center" vertical="center"/>
    </xf>
    <xf numFmtId="0" fontId="46" fillId="0" borderId="6" xfId="0" applyFont="1" applyBorder="1" applyAlignment="1">
      <alignment horizontal="center" vertical="center"/>
    </xf>
    <xf numFmtId="0" fontId="52" fillId="0" borderId="41" xfId="0" applyFont="1" applyBorder="1" applyAlignment="1">
      <alignment horizontal="left" vertical="center"/>
    </xf>
    <xf numFmtId="0" fontId="102" fillId="0" borderId="0" xfId="0" applyFont="1" applyAlignment="1">
      <alignment horizontal="left" vertical="center"/>
    </xf>
    <xf numFmtId="0" fontId="102" fillId="0" borderId="49" xfId="0" applyFont="1" applyBorder="1" applyAlignment="1">
      <alignment horizontal="left" vertical="center"/>
    </xf>
    <xf numFmtId="0" fontId="102" fillId="0" borderId="13" xfId="0" applyFont="1" applyBorder="1" applyAlignment="1">
      <alignment horizontal="left" vertical="center"/>
    </xf>
    <xf numFmtId="0" fontId="102" fillId="0" borderId="41" xfId="0" applyFont="1" applyBorder="1" applyAlignment="1">
      <alignment horizontal="left" vertical="center"/>
    </xf>
    <xf numFmtId="0" fontId="102" fillId="0" borderId="0" xfId="0" applyFont="1" applyAlignment="1">
      <alignment horizontal="center" vertical="center"/>
    </xf>
    <xf numFmtId="0" fontId="21" fillId="0" borderId="34" xfId="0" applyFont="1" applyBorder="1" applyAlignment="1">
      <alignment horizontal="center" vertical="center"/>
    </xf>
    <xf numFmtId="0" fontId="21" fillId="0" borderId="16" xfId="0" applyFont="1" applyBorder="1" applyAlignment="1">
      <alignment horizontal="center" vertical="center"/>
    </xf>
    <xf numFmtId="0" fontId="18" fillId="0" borderId="34" xfId="0" applyFont="1" applyBorder="1" applyAlignment="1">
      <alignment horizontal="left" vertical="top" wrapText="1"/>
    </xf>
    <xf numFmtId="0" fontId="18" fillId="0" borderId="16" xfId="0" applyFont="1" applyBorder="1" applyAlignment="1">
      <alignment horizontal="left" vertical="top" wrapText="1"/>
    </xf>
    <xf numFmtId="0" fontId="18" fillId="0" borderId="33" xfId="0" applyFont="1" applyBorder="1" applyAlignment="1">
      <alignment horizontal="left" vertical="top" wrapText="1"/>
    </xf>
    <xf numFmtId="0" fontId="29" fillId="0" borderId="13" xfId="0" applyFont="1" applyBorder="1" applyAlignment="1">
      <alignment horizontal="left" vertical="top" wrapText="1"/>
    </xf>
    <xf numFmtId="0" fontId="29" fillId="0" borderId="6" xfId="0" applyFont="1" applyBorder="1" applyAlignment="1">
      <alignment horizontal="left" vertical="top" wrapText="1"/>
    </xf>
    <xf numFmtId="0" fontId="29" fillId="0" borderId="49" xfId="0" applyFont="1" applyBorder="1" applyAlignment="1">
      <alignment horizontal="left" vertical="top" wrapText="1"/>
    </xf>
    <xf numFmtId="0" fontId="43" fillId="0" borderId="16" xfId="0" applyFont="1" applyBorder="1" applyAlignment="1">
      <alignment horizontal="center" vertical="center"/>
    </xf>
    <xf numFmtId="14" fontId="24" fillId="0" borderId="33" xfId="0" quotePrefix="1" applyNumberFormat="1" applyFont="1" applyBorder="1" applyAlignment="1">
      <alignment horizontal="center" vertical="center" wrapText="1"/>
    </xf>
    <xf numFmtId="0" fontId="24" fillId="0" borderId="6" xfId="0" quotePrefix="1" applyFont="1" applyBorder="1" applyAlignment="1">
      <alignment horizontal="center" vertical="center" wrapText="1"/>
    </xf>
    <xf numFmtId="0" fontId="100" fillId="0" borderId="34" xfId="0" applyFont="1" applyBorder="1" applyAlignment="1">
      <alignment horizontal="center" vertical="center" textRotation="90" wrapText="1"/>
    </xf>
    <xf numFmtId="0" fontId="100" fillId="0" borderId="41" xfId="0" applyFont="1" applyBorder="1" applyAlignment="1">
      <alignment horizontal="center" vertical="center" textRotation="90" wrapText="1"/>
    </xf>
    <xf numFmtId="0" fontId="100" fillId="0" borderId="49" xfId="0" applyFont="1" applyBorder="1" applyAlignment="1">
      <alignment horizontal="center" vertical="center" textRotation="90" wrapText="1"/>
    </xf>
    <xf numFmtId="0" fontId="100" fillId="0" borderId="33" xfId="0" applyFont="1" applyBorder="1" applyAlignment="1">
      <alignment horizontal="center" vertical="center" textRotation="90" wrapText="1"/>
    </xf>
    <xf numFmtId="0" fontId="100" fillId="0" borderId="61" xfId="0" applyFont="1" applyBorder="1" applyAlignment="1">
      <alignment horizontal="center" vertical="center" textRotation="90" wrapText="1"/>
    </xf>
    <xf numFmtId="0" fontId="100" fillId="0" borderId="6" xfId="0" applyFont="1" applyBorder="1" applyAlignment="1">
      <alignment horizontal="center" vertical="center" textRotation="90" wrapText="1"/>
    </xf>
    <xf numFmtId="0" fontId="31" fillId="0" borderId="13" xfId="0" applyFont="1" applyBorder="1" applyAlignment="1">
      <alignment horizontal="center" vertical="top" wrapText="1"/>
    </xf>
    <xf numFmtId="0" fontId="31" fillId="0" borderId="6" xfId="0" applyFont="1" applyBorder="1" applyAlignment="1">
      <alignment horizontal="center" vertical="top" wrapText="1"/>
    </xf>
    <xf numFmtId="0" fontId="30" fillId="0" borderId="13" xfId="0" applyFont="1" applyBorder="1" applyAlignment="1">
      <alignment horizontal="left" vertical="top" wrapText="1"/>
    </xf>
    <xf numFmtId="0" fontId="30" fillId="0" borderId="6" xfId="0" applyFont="1" applyBorder="1" applyAlignment="1">
      <alignment horizontal="left" vertical="top" wrapText="1"/>
    </xf>
    <xf numFmtId="0" fontId="24" fillId="0" borderId="16" xfId="0" applyFont="1" applyBorder="1" applyAlignment="1">
      <alignment horizontal="left" vertical="top"/>
    </xf>
    <xf numFmtId="0" fontId="24" fillId="0" borderId="33" xfId="0" applyFont="1" applyBorder="1" applyAlignment="1">
      <alignment horizontal="left" vertical="top"/>
    </xf>
    <xf numFmtId="0" fontId="24" fillId="0" borderId="33" xfId="0" quotePrefix="1" applyFont="1" applyBorder="1" applyAlignment="1">
      <alignment horizontal="center" vertical="center" wrapText="1"/>
    </xf>
    <xf numFmtId="0" fontId="24" fillId="0" borderId="67" xfId="0" applyFont="1" applyBorder="1" applyAlignment="1">
      <alignment horizontal="left" vertical="top"/>
    </xf>
    <xf numFmtId="0" fontId="24" fillId="0" borderId="68" xfId="0" applyFont="1" applyBorder="1" applyAlignment="1">
      <alignment horizontal="left" vertical="top"/>
    </xf>
    <xf numFmtId="0" fontId="110" fillId="0" borderId="49" xfId="0" applyFont="1" applyBorder="1" applyAlignment="1">
      <alignment horizontal="center" vertical="center"/>
    </xf>
    <xf numFmtId="0" fontId="110" fillId="0" borderId="6" xfId="0" applyFont="1" applyBorder="1" applyAlignment="1">
      <alignment horizontal="center" vertical="center"/>
    </xf>
    <xf numFmtId="0" fontId="41" fillId="0" borderId="0" xfId="0" applyFont="1" applyAlignment="1">
      <alignment horizontal="center" vertical="center"/>
    </xf>
    <xf numFmtId="0" fontId="29" fillId="0" borderId="38" xfId="0" applyFont="1" applyBorder="1" applyAlignment="1">
      <alignment horizontal="center" vertical="center"/>
    </xf>
    <xf numFmtId="0" fontId="29" fillId="0" borderId="40" xfId="0" applyFont="1" applyBorder="1" applyAlignment="1">
      <alignment horizontal="center" vertical="center"/>
    </xf>
  </cellXfs>
  <cellStyles count="10">
    <cellStyle name="Normal" xfId="0" builtinId="0"/>
    <cellStyle name="Normal 4" xfId="1" xr:uid="{21FEA181-60B9-4353-95D9-C71D9E239BC5}"/>
    <cellStyle name="Normal 4 2" xfId="4" xr:uid="{DE0C2D50-7BDD-47F2-B536-7AFDABED6813}"/>
    <cellStyle name="Normal 6" xfId="2" xr:uid="{0B4312BE-EBFE-4811-8D78-593AB735C767}"/>
    <cellStyle name="Normal 8" xfId="6" xr:uid="{FC1B3152-5CDF-4FBE-8EBA-03EC8D5DAAB3}"/>
    <cellStyle name="標準 2 2" xfId="3" xr:uid="{DA86E0B3-A915-4731-995A-75E69F517D93}"/>
    <cellStyle name="標準 2 5" xfId="7" xr:uid="{0E07D44B-4CED-4BE1-B1DD-E12C4A699FD2}"/>
    <cellStyle name="標準 2 5 2" xfId="8" xr:uid="{64BCB1B4-8CEF-440E-8FD7-F7DDF97BA6E3}"/>
    <cellStyle name="標準 2 5 2 2" xfId="9" xr:uid="{9AE2400F-0856-44E4-8205-1358C632CB41}"/>
    <cellStyle name="標準 3" xfId="5" xr:uid="{937B4490-3A19-4E9B-8089-8B8F7CDDF780}"/>
  </cellStyles>
  <dxfs count="4">
    <dxf>
      <font>
        <b val="0"/>
        <i val="0"/>
        <strike val="0"/>
        <condense val="0"/>
        <extend val="0"/>
        <outline val="0"/>
        <shadow val="0"/>
        <u val="none"/>
        <vertAlign val="baseline"/>
        <sz val="11"/>
        <color theme="1"/>
        <name val="Arial"/>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0"/>
        <color auto="1"/>
        <name val="Arial"/>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0"/>
        <color theme="1"/>
        <name val="Arial Narrow"/>
        <family val="2"/>
        <scheme val="none"/>
      </font>
      <alignment horizontal="center" vertical="center" textRotation="0" wrapText="0" indent="0" justifyLastLine="0" shrinkToFit="0" readingOrder="0"/>
    </dxf>
    <dxf>
      <border diagonalUp="0" diagonalDown="0">
        <left style="thin">
          <color theme="0"/>
        </left>
        <right style="thin">
          <color theme="0"/>
        </right>
        <top/>
        <bottom/>
        <vertical style="thin">
          <color theme="0"/>
        </vertical>
        <horizontal style="thin">
          <color theme="0"/>
        </horizontal>
      </border>
    </dxf>
  </dxfs>
  <tableStyles count="0" defaultTableStyle="TableStyleMedium2" defaultPivotStyle="PivotStyleLight16"/>
  <colors>
    <mruColors>
      <color rgb="FFFF33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microsoft.com/office/2017/06/relationships/rdRichValue" Target="richData/rdrichvalue.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22/10/relationships/richValueRel" Target="richData/richValueRel.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eetMetadata" Target="metadata.xml"/><Relationship Id="rId5" Type="http://schemas.openxmlformats.org/officeDocument/2006/relationships/worksheet" Target="worksheets/sheet5.xml"/><Relationship Id="rId15" Type="http://schemas.microsoft.com/office/2017/06/relationships/rdRichValueTypes" Target="richData/rdRichValueTypes.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microsoft.com/office/2017/06/relationships/rdRichValueStructure" Target="richData/rdrichvaluestructure.xml"/></Relationships>
</file>

<file path=xl/drawings/_rels/drawing1.xml.rels><?xml version="1.0" encoding="UTF-8" standalone="yes"?>
<Relationships xmlns="http://schemas.openxmlformats.org/package/2006/relationships"><Relationship Id="rId1" Type="http://schemas.openxmlformats.org/officeDocument/2006/relationships/image" Target="../media/image40.jpeg"/></Relationships>
</file>

<file path=xl/drawings/_rels/drawing2.xml.rels><?xml version="1.0" encoding="UTF-8" standalone="yes"?>
<Relationships xmlns="http://schemas.openxmlformats.org/package/2006/relationships"><Relationship Id="rId2" Type="http://schemas.openxmlformats.org/officeDocument/2006/relationships/image" Target="../media/image41.jpeg"/><Relationship Id="rId1" Type="http://schemas.openxmlformats.org/officeDocument/2006/relationships/image" Target="../media/image40.jpeg"/></Relationships>
</file>

<file path=xl/drawings/_rels/drawing3.xml.rels><?xml version="1.0" encoding="UTF-8" standalone="yes"?>
<Relationships xmlns="http://schemas.openxmlformats.org/package/2006/relationships"><Relationship Id="rId2" Type="http://schemas.openxmlformats.org/officeDocument/2006/relationships/image" Target="../media/image41.jpeg"/><Relationship Id="rId1" Type="http://schemas.openxmlformats.org/officeDocument/2006/relationships/image" Target="../media/image42.jpeg"/></Relationships>
</file>

<file path=xl/drawings/_rels/drawing4.xml.rels><?xml version="1.0" encoding="UTF-8" standalone="yes"?>
<Relationships xmlns="http://schemas.openxmlformats.org/package/2006/relationships"><Relationship Id="rId3" Type="http://schemas.openxmlformats.org/officeDocument/2006/relationships/image" Target="../media/image45.jpeg"/><Relationship Id="rId2" Type="http://schemas.openxmlformats.org/officeDocument/2006/relationships/image" Target="../media/image44.jpeg"/><Relationship Id="rId1" Type="http://schemas.openxmlformats.org/officeDocument/2006/relationships/image" Target="../media/image43.jpeg"/></Relationships>
</file>

<file path=xl/drawings/_rels/drawing5.xml.rels><?xml version="1.0" encoding="UTF-8" standalone="yes"?>
<Relationships xmlns="http://schemas.openxmlformats.org/package/2006/relationships"><Relationship Id="rId1" Type="http://schemas.openxmlformats.org/officeDocument/2006/relationships/image" Target="../media/image46.jpeg"/></Relationships>
</file>

<file path=xl/drawings/drawing1.xml><?xml version="1.0" encoding="utf-8"?>
<xdr:wsDr xmlns:xdr="http://schemas.openxmlformats.org/drawingml/2006/spreadsheetDrawing" xmlns:a="http://schemas.openxmlformats.org/drawingml/2006/main">
  <xdr:twoCellAnchor>
    <xdr:from>
      <xdr:col>0</xdr:col>
      <xdr:colOff>83912</xdr:colOff>
      <xdr:row>1</xdr:row>
      <xdr:rowOff>66674</xdr:rowOff>
    </xdr:from>
    <xdr:to>
      <xdr:col>8</xdr:col>
      <xdr:colOff>401412</xdr:colOff>
      <xdr:row>2</xdr:row>
      <xdr:rowOff>152400</xdr:rowOff>
    </xdr:to>
    <xdr:pic>
      <xdr:nvPicPr>
        <xdr:cNvPr id="2" name="図 10" descr="タイG2">
          <a:extLst>
            <a:ext uri="{FF2B5EF4-FFF2-40B4-BE49-F238E27FC236}">
              <a16:creationId xmlns:a16="http://schemas.microsoft.com/office/drawing/2014/main" id="{D53740D5-362A-482F-83AF-25BD2B0E9CA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3912" y="311603"/>
          <a:ext cx="3678464" cy="3714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284504</xdr:colOff>
      <xdr:row>129</xdr:row>
      <xdr:rowOff>12321</xdr:rowOff>
    </xdr:from>
    <xdr:to>
      <xdr:col>24</xdr:col>
      <xdr:colOff>335428</xdr:colOff>
      <xdr:row>131</xdr:row>
      <xdr:rowOff>174188</xdr:rowOff>
    </xdr:to>
    <xdr:sp macro="" textlink="">
      <xdr:nvSpPr>
        <xdr:cNvPr id="5" name="左矢印 23">
          <a:extLst>
            <a:ext uri="{FF2B5EF4-FFF2-40B4-BE49-F238E27FC236}">
              <a16:creationId xmlns:a16="http://schemas.microsoft.com/office/drawing/2014/main" id="{75D06D19-32B7-4FE5-AC17-11AA0B2C08EA}"/>
            </a:ext>
          </a:extLst>
        </xdr:cNvPr>
        <xdr:cNvSpPr/>
      </xdr:nvSpPr>
      <xdr:spPr>
        <a:xfrm>
          <a:off x="6571004" y="33966145"/>
          <a:ext cx="5127189" cy="610102"/>
        </a:xfrm>
        <a:prstGeom prst="leftArrow">
          <a:avLst/>
        </a:prstGeom>
        <a:noFill/>
        <a:ln>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4 Return to Manager</a:t>
          </a:r>
          <a:r>
            <a:rPr kumimoji="1" lang="th-TH"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a:t>
          </a: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via</a:t>
          </a:r>
          <a:r>
            <a:rPr kumimoji="1" lang="en-US" altLang="ja-JP" sz="1100" b="1" baseline="0">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14</xdr:col>
      <xdr:colOff>390695</xdr:colOff>
      <xdr:row>139</xdr:row>
      <xdr:rowOff>97689</xdr:rowOff>
    </xdr:from>
    <xdr:to>
      <xdr:col>19</xdr:col>
      <xdr:colOff>386602</xdr:colOff>
      <xdr:row>141</xdr:row>
      <xdr:rowOff>214483</xdr:rowOff>
    </xdr:to>
    <xdr:sp macro="" textlink="">
      <xdr:nvSpPr>
        <xdr:cNvPr id="6" name="右矢印 24">
          <a:extLst>
            <a:ext uri="{FF2B5EF4-FFF2-40B4-BE49-F238E27FC236}">
              <a16:creationId xmlns:a16="http://schemas.microsoft.com/office/drawing/2014/main" id="{50B14DA3-8F59-44D2-8E72-626F21777101}"/>
            </a:ext>
          </a:extLst>
        </xdr:cNvPr>
        <xdr:cNvSpPr/>
      </xdr:nvSpPr>
      <xdr:spPr>
        <a:xfrm>
          <a:off x="6677195" y="36292689"/>
          <a:ext cx="2517231" cy="565029"/>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6 Submit to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14</xdr:col>
      <xdr:colOff>240367</xdr:colOff>
      <xdr:row>133</xdr:row>
      <xdr:rowOff>38661</xdr:rowOff>
    </xdr:from>
    <xdr:to>
      <xdr:col>23</xdr:col>
      <xdr:colOff>437030</xdr:colOff>
      <xdr:row>136</xdr:row>
      <xdr:rowOff>1682</xdr:rowOff>
    </xdr:to>
    <xdr:sp macro="" textlink="">
      <xdr:nvSpPr>
        <xdr:cNvPr id="7" name="左右矢印 14">
          <a:extLst>
            <a:ext uri="{FF2B5EF4-FFF2-40B4-BE49-F238E27FC236}">
              <a16:creationId xmlns:a16="http://schemas.microsoft.com/office/drawing/2014/main" id="{AC11CA1A-9BFC-4DDA-8CAD-31DFF05F0678}"/>
            </a:ext>
          </a:extLst>
        </xdr:cNvPr>
        <xdr:cNvSpPr/>
      </xdr:nvSpPr>
      <xdr:spPr>
        <a:xfrm>
          <a:off x="6526867" y="35830249"/>
          <a:ext cx="4746251" cy="736227"/>
        </a:xfrm>
        <a:prstGeom prst="lef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0070C0"/>
              </a:solidFill>
              <a:latin typeface="Arial Unicode MS" panose="020B0604020202020204" pitchFamily="34" charset="-128"/>
              <a:ea typeface="Arial Unicode MS" panose="020B0604020202020204" pitchFamily="34" charset="-128"/>
              <a:cs typeface="Arial Unicode MS" panose="020B0604020202020204" pitchFamily="34" charset="-128"/>
            </a:rPr>
            <a:t>5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Feedback and Interview by</a:t>
          </a:r>
          <a:r>
            <a:rPr lang="en-US" sz="1100" b="1" baseline="0">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SV up</a:t>
          </a:r>
          <a:endParaRPr lang="en-US">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endParaRPr>
        </a:p>
      </xdr:txBody>
    </xdr:sp>
    <xdr:clientData/>
  </xdr:twoCellAnchor>
  <xdr:twoCellAnchor>
    <xdr:from>
      <xdr:col>14</xdr:col>
      <xdr:colOff>132495</xdr:colOff>
      <xdr:row>126</xdr:row>
      <xdr:rowOff>79753</xdr:rowOff>
    </xdr:from>
    <xdr:to>
      <xdr:col>16</xdr:col>
      <xdr:colOff>426447</xdr:colOff>
      <xdr:row>128</xdr:row>
      <xdr:rowOff>135783</xdr:rowOff>
    </xdr:to>
    <xdr:sp macro="" textlink="">
      <xdr:nvSpPr>
        <xdr:cNvPr id="8" name="右矢印 6">
          <a:extLst>
            <a:ext uri="{FF2B5EF4-FFF2-40B4-BE49-F238E27FC236}">
              <a16:creationId xmlns:a16="http://schemas.microsoft.com/office/drawing/2014/main" id="{7D754996-E15C-4F74-8624-8EDD529DDF10}"/>
            </a:ext>
          </a:extLst>
        </xdr:cNvPr>
        <xdr:cNvSpPr/>
      </xdr:nvSpPr>
      <xdr:spPr>
        <a:xfrm>
          <a:off x="6418995" y="33361224"/>
          <a:ext cx="1257658" cy="504265"/>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2 Submit to HR</a:t>
          </a:r>
          <a:endParaRPr kumimoji="1" lang="ja-JP" altLang="en-US"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22</xdr:col>
      <xdr:colOff>149601</xdr:colOff>
      <xdr:row>126</xdr:row>
      <xdr:rowOff>56030</xdr:rowOff>
    </xdr:from>
    <xdr:to>
      <xdr:col>24</xdr:col>
      <xdr:colOff>363070</xdr:colOff>
      <xdr:row>128</xdr:row>
      <xdr:rowOff>134472</xdr:rowOff>
    </xdr:to>
    <xdr:sp macro="" textlink="">
      <xdr:nvSpPr>
        <xdr:cNvPr id="9" name="右矢印 6">
          <a:extLst>
            <a:ext uri="{FF2B5EF4-FFF2-40B4-BE49-F238E27FC236}">
              <a16:creationId xmlns:a16="http://schemas.microsoft.com/office/drawing/2014/main" id="{BB0BA895-735F-4D26-9A05-312EA7E66320}"/>
            </a:ext>
          </a:extLst>
        </xdr:cNvPr>
        <xdr:cNvSpPr/>
      </xdr:nvSpPr>
      <xdr:spPr>
        <a:xfrm>
          <a:off x="10459013" y="33337501"/>
          <a:ext cx="1266822" cy="526677"/>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3 Submit to MD</a:t>
          </a:r>
          <a:endParaRPr kumimoji="1" lang="ja-JP" altLang="en-US"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13</xdr:col>
      <xdr:colOff>220692</xdr:colOff>
      <xdr:row>144</xdr:row>
      <xdr:rowOff>257734</xdr:rowOff>
    </xdr:from>
    <xdr:to>
      <xdr:col>14</xdr:col>
      <xdr:colOff>68483</xdr:colOff>
      <xdr:row>146</xdr:row>
      <xdr:rowOff>8360</xdr:rowOff>
    </xdr:to>
    <xdr:grpSp>
      <xdr:nvGrpSpPr>
        <xdr:cNvPr id="10" name="Group 9">
          <a:extLst>
            <a:ext uri="{FF2B5EF4-FFF2-40B4-BE49-F238E27FC236}">
              <a16:creationId xmlns:a16="http://schemas.microsoft.com/office/drawing/2014/main" id="{977641E0-619F-41A3-B283-362B0421D656}"/>
            </a:ext>
          </a:extLst>
        </xdr:cNvPr>
        <xdr:cNvGrpSpPr/>
      </xdr:nvGrpSpPr>
      <xdr:grpSpPr>
        <a:xfrm>
          <a:off x="6011138" y="38140828"/>
          <a:ext cx="328756" cy="269314"/>
          <a:chOff x="2412251" y="1509713"/>
          <a:chExt cx="355839" cy="200186"/>
        </a:xfrm>
      </xdr:grpSpPr>
      <xdr:sp macro="" textlink="">
        <xdr:nvSpPr>
          <xdr:cNvPr id="11" name="Isosceles Triangle 10">
            <a:extLst>
              <a:ext uri="{FF2B5EF4-FFF2-40B4-BE49-F238E27FC236}">
                <a16:creationId xmlns:a16="http://schemas.microsoft.com/office/drawing/2014/main" id="{37C91748-FD5B-56F1-741A-86B7B22C2070}"/>
              </a:ext>
            </a:extLst>
          </xdr:cNvPr>
          <xdr:cNvSpPr/>
        </xdr:nvSpPr>
        <xdr:spPr>
          <a:xfrm>
            <a:off x="2438401" y="1509713"/>
            <a:ext cx="219074" cy="171450"/>
          </a:xfrm>
          <a:prstGeom prst="triangle">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TextBox 11">
            <a:extLst>
              <a:ext uri="{FF2B5EF4-FFF2-40B4-BE49-F238E27FC236}">
                <a16:creationId xmlns:a16="http://schemas.microsoft.com/office/drawing/2014/main" id="{352856CA-4080-58DD-E683-EF4E15C4C948}"/>
              </a:ext>
            </a:extLst>
          </xdr:cNvPr>
          <xdr:cNvSpPr txBox="1"/>
        </xdr:nvSpPr>
        <xdr:spPr>
          <a:xfrm>
            <a:off x="2412251" y="1546865"/>
            <a:ext cx="355839" cy="163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600">
                <a:latin typeface="Arial Unicode MS" panose="020B0604020202020204" pitchFamily="34" charset="-128"/>
                <a:ea typeface="Arial Unicode MS" panose="020B0604020202020204" pitchFamily="34" charset="-128"/>
                <a:cs typeface="Arial Unicode MS" panose="020B0604020202020204" pitchFamily="34" charset="-128"/>
              </a:rPr>
              <a:t>05</a:t>
            </a:r>
          </a:p>
        </xdr:txBody>
      </xdr:sp>
    </xdr:grpSp>
    <xdr:clientData/>
  </xdr:twoCellAnchor>
  <xdr:twoCellAnchor>
    <xdr:from>
      <xdr:col>12</xdr:col>
      <xdr:colOff>442073</xdr:colOff>
      <xdr:row>135</xdr:row>
      <xdr:rowOff>156889</xdr:rowOff>
    </xdr:from>
    <xdr:to>
      <xdr:col>13</xdr:col>
      <xdr:colOff>470646</xdr:colOff>
      <xdr:row>140</xdr:row>
      <xdr:rowOff>162379</xdr:rowOff>
    </xdr:to>
    <xdr:sp macro="" textlink="">
      <xdr:nvSpPr>
        <xdr:cNvPr id="13" name="右矢印 6">
          <a:extLst>
            <a:ext uri="{FF2B5EF4-FFF2-40B4-BE49-F238E27FC236}">
              <a16:creationId xmlns:a16="http://schemas.microsoft.com/office/drawing/2014/main" id="{2ED178A6-842F-46FD-9D59-5036E26EDDA6}"/>
            </a:ext>
          </a:extLst>
        </xdr:cNvPr>
        <xdr:cNvSpPr/>
      </xdr:nvSpPr>
      <xdr:spPr>
        <a:xfrm rot="5400000">
          <a:off x="5423423" y="36771774"/>
          <a:ext cx="1193314" cy="510426"/>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8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1 Submit to</a:t>
          </a:r>
          <a:endParaRPr kumimoji="1" lang="ja-JP" altLang="en-US" sz="8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20</xdr:col>
      <xdr:colOff>190500</xdr:colOff>
      <xdr:row>13</xdr:row>
      <xdr:rowOff>54429</xdr:rowOff>
    </xdr:from>
    <xdr:to>
      <xdr:col>20</xdr:col>
      <xdr:colOff>425824</xdr:colOff>
      <xdr:row>14</xdr:row>
      <xdr:rowOff>8805</xdr:rowOff>
    </xdr:to>
    <xdr:cxnSp macro="">
      <xdr:nvCxnSpPr>
        <xdr:cNvPr id="3" name="Straight Connector 2">
          <a:extLst>
            <a:ext uri="{FF2B5EF4-FFF2-40B4-BE49-F238E27FC236}">
              <a16:creationId xmlns:a16="http://schemas.microsoft.com/office/drawing/2014/main" id="{935FAD94-EC7C-4405-B2D6-E8CD42D0984E}"/>
            </a:ext>
          </a:extLst>
        </xdr:cNvPr>
        <xdr:cNvCxnSpPr/>
      </xdr:nvCxnSpPr>
      <xdr:spPr>
        <a:xfrm flipV="1">
          <a:off x="9470571" y="3619500"/>
          <a:ext cx="235324" cy="212912"/>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26</xdr:col>
      <xdr:colOff>13607</xdr:colOff>
      <xdr:row>24</xdr:row>
      <xdr:rowOff>0</xdr:rowOff>
    </xdr:from>
    <xdr:to>
      <xdr:col>28</xdr:col>
      <xdr:colOff>13607</xdr:colOff>
      <xdr:row>53</xdr:row>
      <xdr:rowOff>285749</xdr:rowOff>
    </xdr:to>
    <xdr:cxnSp macro="">
      <xdr:nvCxnSpPr>
        <xdr:cNvPr id="14" name="Straight Connector 13">
          <a:extLst>
            <a:ext uri="{FF2B5EF4-FFF2-40B4-BE49-F238E27FC236}">
              <a16:creationId xmlns:a16="http://schemas.microsoft.com/office/drawing/2014/main" id="{E365D4AA-8F5D-422B-AE88-13F38A187E14}"/>
            </a:ext>
          </a:extLst>
        </xdr:cNvPr>
        <xdr:cNvCxnSpPr/>
      </xdr:nvCxnSpPr>
      <xdr:spPr>
        <a:xfrm>
          <a:off x="12368893" y="6313714"/>
          <a:ext cx="1061357" cy="1066799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176893</xdr:colOff>
      <xdr:row>24</xdr:row>
      <xdr:rowOff>149678</xdr:rowOff>
    </xdr:from>
    <xdr:to>
      <xdr:col>34</xdr:col>
      <xdr:colOff>204108</xdr:colOff>
      <xdr:row>54</xdr:row>
      <xdr:rowOff>136071</xdr:rowOff>
    </xdr:to>
    <xdr:cxnSp macro="">
      <xdr:nvCxnSpPr>
        <xdr:cNvPr id="15" name="Straight Connector 14">
          <a:extLst>
            <a:ext uri="{FF2B5EF4-FFF2-40B4-BE49-F238E27FC236}">
              <a16:creationId xmlns:a16="http://schemas.microsoft.com/office/drawing/2014/main" id="{2A4AA81B-4F6E-4E41-BBF2-DC88B8206B37}"/>
            </a:ext>
          </a:extLst>
        </xdr:cNvPr>
        <xdr:cNvCxnSpPr/>
      </xdr:nvCxnSpPr>
      <xdr:spPr>
        <a:xfrm>
          <a:off x="15362464" y="6463392"/>
          <a:ext cx="1034144" cy="1065439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6350</xdr:colOff>
      <xdr:row>1</xdr:row>
      <xdr:rowOff>76200</xdr:rowOff>
    </xdr:from>
    <xdr:to>
      <xdr:col>7</xdr:col>
      <xdr:colOff>400050</xdr:colOff>
      <xdr:row>2</xdr:row>
      <xdr:rowOff>171450</xdr:rowOff>
    </xdr:to>
    <xdr:pic>
      <xdr:nvPicPr>
        <xdr:cNvPr id="2" name="図 10" descr="タイG2">
          <a:extLst>
            <a:ext uri="{FF2B5EF4-FFF2-40B4-BE49-F238E27FC236}">
              <a16:creationId xmlns:a16="http://schemas.microsoft.com/office/drawing/2014/main" id="{569E05A4-C5D2-4B3D-B530-0E15978D5A2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15900" y="266700"/>
          <a:ext cx="32131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1120</xdr:colOff>
      <xdr:row>65</xdr:row>
      <xdr:rowOff>48746</xdr:rowOff>
    </xdr:from>
    <xdr:to>
      <xdr:col>7</xdr:col>
      <xdr:colOff>229720</xdr:colOff>
      <xdr:row>66</xdr:row>
      <xdr:rowOff>122076</xdr:rowOff>
    </xdr:to>
    <xdr:pic>
      <xdr:nvPicPr>
        <xdr:cNvPr id="4" name="図 7" descr="タイG2">
          <a:extLst>
            <a:ext uri="{FF2B5EF4-FFF2-40B4-BE49-F238E27FC236}">
              <a16:creationId xmlns:a16="http://schemas.microsoft.com/office/drawing/2014/main" id="{B53503D5-02BD-421D-B30A-C6B07E6C9C8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14032" y="20421040"/>
          <a:ext cx="3041276" cy="263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295710</xdr:colOff>
      <xdr:row>129</xdr:row>
      <xdr:rowOff>1116</xdr:rowOff>
    </xdr:from>
    <xdr:to>
      <xdr:col>24</xdr:col>
      <xdr:colOff>391458</xdr:colOff>
      <xdr:row>131</xdr:row>
      <xdr:rowOff>162983</xdr:rowOff>
    </xdr:to>
    <xdr:sp macro="" textlink="">
      <xdr:nvSpPr>
        <xdr:cNvPr id="6" name="左矢印 23">
          <a:extLst>
            <a:ext uri="{FF2B5EF4-FFF2-40B4-BE49-F238E27FC236}">
              <a16:creationId xmlns:a16="http://schemas.microsoft.com/office/drawing/2014/main" id="{A3F1658F-D7F2-4D00-90BD-2C8109E66BC9}"/>
            </a:ext>
          </a:extLst>
        </xdr:cNvPr>
        <xdr:cNvSpPr/>
      </xdr:nvSpPr>
      <xdr:spPr>
        <a:xfrm>
          <a:off x="6772710" y="35254822"/>
          <a:ext cx="5239248" cy="610102"/>
        </a:xfrm>
        <a:prstGeom prst="leftArrow">
          <a:avLst/>
        </a:prstGeom>
        <a:noFill/>
        <a:ln>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4 Return to Manager</a:t>
          </a:r>
          <a:r>
            <a:rPr kumimoji="1" lang="th-TH"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a:t>
          </a: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via</a:t>
          </a:r>
          <a:r>
            <a:rPr kumimoji="1" lang="en-US" altLang="ja-JP" sz="1100" b="1" baseline="0">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14</xdr:col>
      <xdr:colOff>368284</xdr:colOff>
      <xdr:row>139</xdr:row>
      <xdr:rowOff>97690</xdr:rowOff>
    </xdr:from>
    <xdr:to>
      <xdr:col>19</xdr:col>
      <xdr:colOff>476250</xdr:colOff>
      <xdr:row>141</xdr:row>
      <xdr:rowOff>214483</xdr:rowOff>
    </xdr:to>
    <xdr:sp macro="" textlink="">
      <xdr:nvSpPr>
        <xdr:cNvPr id="7" name="右矢印 24">
          <a:extLst>
            <a:ext uri="{FF2B5EF4-FFF2-40B4-BE49-F238E27FC236}">
              <a16:creationId xmlns:a16="http://schemas.microsoft.com/office/drawing/2014/main" id="{391D139B-964B-4CBB-9901-976489FE20A9}"/>
            </a:ext>
          </a:extLst>
        </xdr:cNvPr>
        <xdr:cNvSpPr/>
      </xdr:nvSpPr>
      <xdr:spPr>
        <a:xfrm>
          <a:off x="6845284" y="35978925"/>
          <a:ext cx="2573260" cy="565029"/>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6 Submit to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14</xdr:col>
      <xdr:colOff>229160</xdr:colOff>
      <xdr:row>133</xdr:row>
      <xdr:rowOff>45944</xdr:rowOff>
    </xdr:from>
    <xdr:to>
      <xdr:col>23</xdr:col>
      <xdr:colOff>398556</xdr:colOff>
      <xdr:row>136</xdr:row>
      <xdr:rowOff>23719</xdr:rowOff>
    </xdr:to>
    <xdr:sp macro="" textlink="">
      <xdr:nvSpPr>
        <xdr:cNvPr id="8" name="左右矢印 14">
          <a:extLst>
            <a:ext uri="{FF2B5EF4-FFF2-40B4-BE49-F238E27FC236}">
              <a16:creationId xmlns:a16="http://schemas.microsoft.com/office/drawing/2014/main" id="{D5983416-302E-4C28-8B0F-5F8161B1028B}"/>
            </a:ext>
          </a:extLst>
        </xdr:cNvPr>
        <xdr:cNvSpPr/>
      </xdr:nvSpPr>
      <xdr:spPr>
        <a:xfrm>
          <a:off x="6706160" y="34582473"/>
          <a:ext cx="4797425" cy="650128"/>
        </a:xfrm>
        <a:prstGeom prst="lef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0070C0"/>
              </a:solidFill>
              <a:latin typeface="Arial Unicode MS" panose="020B0604020202020204" pitchFamily="34" charset="-128"/>
              <a:ea typeface="Arial Unicode MS" panose="020B0604020202020204" pitchFamily="34" charset="-128"/>
              <a:cs typeface="Arial Unicode MS" panose="020B0604020202020204" pitchFamily="34" charset="-128"/>
            </a:rPr>
            <a:t>5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Feedback and Interview by</a:t>
          </a:r>
          <a:r>
            <a:rPr lang="en-US" sz="1100" b="1" baseline="0">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SV up</a:t>
          </a:r>
          <a:endParaRPr lang="en-US">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endParaRPr>
        </a:p>
      </xdr:txBody>
    </xdr:sp>
    <xdr:clientData/>
  </xdr:twoCellAnchor>
  <xdr:twoCellAnchor>
    <xdr:from>
      <xdr:col>14</xdr:col>
      <xdr:colOff>98878</xdr:colOff>
      <xdr:row>126</xdr:row>
      <xdr:rowOff>65372</xdr:rowOff>
    </xdr:from>
    <xdr:to>
      <xdr:col>16</xdr:col>
      <xdr:colOff>396005</xdr:colOff>
      <xdr:row>128</xdr:row>
      <xdr:rowOff>170329</xdr:rowOff>
    </xdr:to>
    <xdr:sp macro="" textlink="">
      <xdr:nvSpPr>
        <xdr:cNvPr id="9" name="右矢印 6">
          <a:extLst>
            <a:ext uri="{FF2B5EF4-FFF2-40B4-BE49-F238E27FC236}">
              <a16:creationId xmlns:a16="http://schemas.microsoft.com/office/drawing/2014/main" id="{8582AE50-FFA4-41CC-A277-589C4143DE30}"/>
            </a:ext>
          </a:extLst>
        </xdr:cNvPr>
        <xdr:cNvSpPr/>
      </xdr:nvSpPr>
      <xdr:spPr>
        <a:xfrm>
          <a:off x="6575878" y="33033078"/>
          <a:ext cx="1283245" cy="553192"/>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2 Submit to HR</a:t>
          </a:r>
          <a:endParaRPr kumimoji="1" lang="ja-JP" altLang="en-US"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22</xdr:col>
      <xdr:colOff>89646</xdr:colOff>
      <xdr:row>126</xdr:row>
      <xdr:rowOff>44824</xdr:rowOff>
    </xdr:from>
    <xdr:to>
      <xdr:col>24</xdr:col>
      <xdr:colOff>407892</xdr:colOff>
      <xdr:row>128</xdr:row>
      <xdr:rowOff>123266</xdr:rowOff>
    </xdr:to>
    <xdr:sp macro="" textlink="">
      <xdr:nvSpPr>
        <xdr:cNvPr id="10" name="右矢印 6">
          <a:extLst>
            <a:ext uri="{FF2B5EF4-FFF2-40B4-BE49-F238E27FC236}">
              <a16:creationId xmlns:a16="http://schemas.microsoft.com/office/drawing/2014/main" id="{97869E80-E382-4424-8E58-966138735B82}"/>
            </a:ext>
          </a:extLst>
        </xdr:cNvPr>
        <xdr:cNvSpPr/>
      </xdr:nvSpPr>
      <xdr:spPr>
        <a:xfrm>
          <a:off x="10679205" y="34693412"/>
          <a:ext cx="1349187" cy="526678"/>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3 Submit to MD</a:t>
          </a:r>
          <a:endParaRPr kumimoji="1" lang="ja-JP" altLang="en-US"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13</xdr:col>
      <xdr:colOff>3</xdr:colOff>
      <xdr:row>135</xdr:row>
      <xdr:rowOff>67239</xdr:rowOff>
    </xdr:from>
    <xdr:to>
      <xdr:col>13</xdr:col>
      <xdr:colOff>459443</xdr:colOff>
      <xdr:row>139</xdr:row>
      <xdr:rowOff>190504</xdr:rowOff>
    </xdr:to>
    <xdr:sp macro="" textlink="">
      <xdr:nvSpPr>
        <xdr:cNvPr id="11" name="右矢印 6">
          <a:extLst>
            <a:ext uri="{FF2B5EF4-FFF2-40B4-BE49-F238E27FC236}">
              <a16:creationId xmlns:a16="http://schemas.microsoft.com/office/drawing/2014/main" id="{E7582645-D3F5-4EBE-954B-20AE4878F160}"/>
            </a:ext>
          </a:extLst>
        </xdr:cNvPr>
        <xdr:cNvSpPr/>
      </xdr:nvSpPr>
      <xdr:spPr>
        <a:xfrm rot="5400000">
          <a:off x="5602943" y="37225946"/>
          <a:ext cx="1221441" cy="459440"/>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8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1 Submit to</a:t>
          </a:r>
          <a:endParaRPr kumimoji="1" lang="ja-JP" altLang="en-US" sz="8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13</xdr:col>
      <xdr:colOff>123264</xdr:colOff>
      <xdr:row>143</xdr:row>
      <xdr:rowOff>257735</xdr:rowOff>
    </xdr:from>
    <xdr:to>
      <xdr:col>14</xdr:col>
      <xdr:colOff>218937</xdr:colOff>
      <xdr:row>145</xdr:row>
      <xdr:rowOff>849</xdr:rowOff>
    </xdr:to>
    <xdr:grpSp>
      <xdr:nvGrpSpPr>
        <xdr:cNvPr id="12" name="Group 11">
          <a:extLst>
            <a:ext uri="{FF2B5EF4-FFF2-40B4-BE49-F238E27FC236}">
              <a16:creationId xmlns:a16="http://schemas.microsoft.com/office/drawing/2014/main" id="{55B6AC6F-C014-47A3-A98F-67C1C90F0442}"/>
            </a:ext>
          </a:extLst>
        </xdr:cNvPr>
        <xdr:cNvGrpSpPr/>
      </xdr:nvGrpSpPr>
      <xdr:grpSpPr>
        <a:xfrm>
          <a:off x="6055978" y="39840914"/>
          <a:ext cx="585530" cy="287399"/>
          <a:chOff x="2438401" y="1509713"/>
          <a:chExt cx="373915" cy="193098"/>
        </a:xfrm>
      </xdr:grpSpPr>
      <xdr:sp macro="" textlink="">
        <xdr:nvSpPr>
          <xdr:cNvPr id="13" name="Isosceles Triangle 12">
            <a:extLst>
              <a:ext uri="{FF2B5EF4-FFF2-40B4-BE49-F238E27FC236}">
                <a16:creationId xmlns:a16="http://schemas.microsoft.com/office/drawing/2014/main" id="{4EDC8A28-8E07-BE2B-AA62-41AE65CE84AB}"/>
              </a:ext>
            </a:extLst>
          </xdr:cNvPr>
          <xdr:cNvSpPr/>
        </xdr:nvSpPr>
        <xdr:spPr>
          <a:xfrm>
            <a:off x="2438401" y="1509713"/>
            <a:ext cx="219074" cy="171450"/>
          </a:xfrm>
          <a:prstGeom prst="triangle">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TextBox 13">
            <a:extLst>
              <a:ext uri="{FF2B5EF4-FFF2-40B4-BE49-F238E27FC236}">
                <a16:creationId xmlns:a16="http://schemas.microsoft.com/office/drawing/2014/main" id="{D1FFA4DB-2530-FE2B-6323-B25636C3792D}"/>
              </a:ext>
            </a:extLst>
          </xdr:cNvPr>
          <xdr:cNvSpPr txBox="1"/>
        </xdr:nvSpPr>
        <xdr:spPr>
          <a:xfrm>
            <a:off x="2456477" y="1544305"/>
            <a:ext cx="355839" cy="158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700">
                <a:latin typeface="Arial Unicode MS" panose="020B0604020202020204" pitchFamily="34" charset="-128"/>
                <a:ea typeface="Arial Unicode MS" panose="020B0604020202020204" pitchFamily="34" charset="-128"/>
                <a:cs typeface="Arial Unicode MS" panose="020B0604020202020204" pitchFamily="34" charset="-128"/>
              </a:rPr>
              <a:t>05</a:t>
            </a:r>
          </a:p>
        </xdr:txBody>
      </xdr:sp>
    </xdr:grpSp>
    <xdr:clientData/>
  </xdr:twoCellAnchor>
  <xdr:twoCellAnchor>
    <xdr:from>
      <xdr:col>20</xdr:col>
      <xdr:colOff>231321</xdr:colOff>
      <xdr:row>13</xdr:row>
      <xdr:rowOff>68036</xdr:rowOff>
    </xdr:from>
    <xdr:to>
      <xdr:col>20</xdr:col>
      <xdr:colOff>466645</xdr:colOff>
      <xdr:row>14</xdr:row>
      <xdr:rowOff>22412</xdr:rowOff>
    </xdr:to>
    <xdr:cxnSp macro="">
      <xdr:nvCxnSpPr>
        <xdr:cNvPr id="3" name="Straight Connector 2">
          <a:extLst>
            <a:ext uri="{FF2B5EF4-FFF2-40B4-BE49-F238E27FC236}">
              <a16:creationId xmlns:a16="http://schemas.microsoft.com/office/drawing/2014/main" id="{92870B41-516A-4F7F-8D1A-DFDC460CC5A7}"/>
            </a:ext>
          </a:extLst>
        </xdr:cNvPr>
        <xdr:cNvCxnSpPr/>
      </xdr:nvCxnSpPr>
      <xdr:spPr>
        <a:xfrm flipV="1">
          <a:off x="9661071" y="3252107"/>
          <a:ext cx="235324" cy="212912"/>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32</xdr:col>
      <xdr:colOff>27213</xdr:colOff>
      <xdr:row>23</xdr:row>
      <xdr:rowOff>176892</xdr:rowOff>
    </xdr:from>
    <xdr:to>
      <xdr:col>34</xdr:col>
      <xdr:colOff>312963</xdr:colOff>
      <xdr:row>53</xdr:row>
      <xdr:rowOff>122463</xdr:rowOff>
    </xdr:to>
    <xdr:cxnSp macro="">
      <xdr:nvCxnSpPr>
        <xdr:cNvPr id="5" name="Straight Connector 4">
          <a:extLst>
            <a:ext uri="{FF2B5EF4-FFF2-40B4-BE49-F238E27FC236}">
              <a16:creationId xmlns:a16="http://schemas.microsoft.com/office/drawing/2014/main" id="{EEBE488B-EFA1-4D74-A35A-2C3533207B49}"/>
            </a:ext>
          </a:extLst>
        </xdr:cNvPr>
        <xdr:cNvCxnSpPr/>
      </xdr:nvCxnSpPr>
      <xdr:spPr>
        <a:xfrm>
          <a:off x="14927034" y="6082392"/>
          <a:ext cx="993322" cy="1160689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26</xdr:col>
      <xdr:colOff>13606</xdr:colOff>
      <xdr:row>19</xdr:row>
      <xdr:rowOff>285752</xdr:rowOff>
    </xdr:from>
    <xdr:to>
      <xdr:col>28</xdr:col>
      <xdr:colOff>0</xdr:colOff>
      <xdr:row>49</xdr:row>
      <xdr:rowOff>285750</xdr:rowOff>
    </xdr:to>
    <xdr:cxnSp macro="">
      <xdr:nvCxnSpPr>
        <xdr:cNvPr id="16" name="Straight Connector 15">
          <a:extLst>
            <a:ext uri="{FF2B5EF4-FFF2-40B4-BE49-F238E27FC236}">
              <a16:creationId xmlns:a16="http://schemas.microsoft.com/office/drawing/2014/main" id="{679B7D6E-129B-02F1-AEA7-7FE153C1F4F1}"/>
            </a:ext>
          </a:extLst>
        </xdr:cNvPr>
        <xdr:cNvCxnSpPr/>
      </xdr:nvCxnSpPr>
      <xdr:spPr>
        <a:xfrm>
          <a:off x="12641035" y="4993823"/>
          <a:ext cx="1020536" cy="1171574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9525</xdr:colOff>
      <xdr:row>1</xdr:row>
      <xdr:rowOff>130968</xdr:rowOff>
    </xdr:from>
    <xdr:to>
      <xdr:col>7</xdr:col>
      <xdr:colOff>400050</xdr:colOff>
      <xdr:row>2</xdr:row>
      <xdr:rowOff>189379</xdr:rowOff>
    </xdr:to>
    <xdr:pic>
      <xdr:nvPicPr>
        <xdr:cNvPr id="2" name="図 9" descr="タイG2">
          <a:extLst>
            <a:ext uri="{FF2B5EF4-FFF2-40B4-BE49-F238E27FC236}">
              <a16:creationId xmlns:a16="http://schemas.microsoft.com/office/drawing/2014/main" id="{2DAA674F-E8D8-43AA-AF56-154745A5CBD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3350" y="378618"/>
          <a:ext cx="3209925" cy="3060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117475</xdr:colOff>
      <xdr:row>88</xdr:row>
      <xdr:rowOff>88106</xdr:rowOff>
    </xdr:from>
    <xdr:to>
      <xdr:col>7</xdr:col>
      <xdr:colOff>379412</xdr:colOff>
      <xdr:row>89</xdr:row>
      <xdr:rowOff>180181</xdr:rowOff>
    </xdr:to>
    <xdr:pic>
      <xdr:nvPicPr>
        <xdr:cNvPr id="3" name="図 7" descr="タイG2">
          <a:extLst>
            <a:ext uri="{FF2B5EF4-FFF2-40B4-BE49-F238E27FC236}">
              <a16:creationId xmlns:a16="http://schemas.microsoft.com/office/drawing/2014/main" id="{2A10C68C-0315-4985-87FA-6A724DB876F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17475" y="39397781"/>
          <a:ext cx="3205162" cy="349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134470</xdr:colOff>
      <xdr:row>151</xdr:row>
      <xdr:rowOff>190501</xdr:rowOff>
    </xdr:from>
    <xdr:to>
      <xdr:col>23</xdr:col>
      <xdr:colOff>358588</xdr:colOff>
      <xdr:row>154</xdr:row>
      <xdr:rowOff>112060</xdr:rowOff>
    </xdr:to>
    <xdr:sp macro="" textlink="">
      <xdr:nvSpPr>
        <xdr:cNvPr id="4" name="左矢印 23">
          <a:extLst>
            <a:ext uri="{FF2B5EF4-FFF2-40B4-BE49-F238E27FC236}">
              <a16:creationId xmlns:a16="http://schemas.microsoft.com/office/drawing/2014/main" id="{7D945CCA-2623-42AE-B4B0-806D670B764D}"/>
            </a:ext>
          </a:extLst>
        </xdr:cNvPr>
        <xdr:cNvSpPr/>
      </xdr:nvSpPr>
      <xdr:spPr>
        <a:xfrm>
          <a:off x="6095999" y="54102001"/>
          <a:ext cx="5266765" cy="795618"/>
        </a:xfrm>
        <a:prstGeom prst="leftArrow">
          <a:avLst/>
        </a:prstGeom>
        <a:noFill/>
        <a:ln>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4  Return to Manager</a:t>
          </a:r>
          <a:r>
            <a:rPr kumimoji="1" lang="th-TH"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a:t>
          </a: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via</a:t>
          </a:r>
          <a:r>
            <a:rPr kumimoji="1" lang="en-US" altLang="ja-JP" sz="1100" b="1" baseline="0">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13</xdr:col>
      <xdr:colOff>147342</xdr:colOff>
      <xdr:row>162</xdr:row>
      <xdr:rowOff>176131</xdr:rowOff>
    </xdr:from>
    <xdr:to>
      <xdr:col>17</xdr:col>
      <xdr:colOff>406914</xdr:colOff>
      <xdr:row>165</xdr:row>
      <xdr:rowOff>71982</xdr:rowOff>
    </xdr:to>
    <xdr:sp macro="" textlink="">
      <xdr:nvSpPr>
        <xdr:cNvPr id="5" name="右矢印 24">
          <a:extLst>
            <a:ext uri="{FF2B5EF4-FFF2-40B4-BE49-F238E27FC236}">
              <a16:creationId xmlns:a16="http://schemas.microsoft.com/office/drawing/2014/main" id="{AFB2E110-9D51-44D8-95D4-A5FD37D12A57}"/>
            </a:ext>
          </a:extLst>
        </xdr:cNvPr>
        <xdr:cNvSpPr/>
      </xdr:nvSpPr>
      <xdr:spPr>
        <a:xfrm>
          <a:off x="6119517" y="57049906"/>
          <a:ext cx="2278872" cy="648326"/>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6 Submit to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13</xdr:col>
      <xdr:colOff>179294</xdr:colOff>
      <xdr:row>156</xdr:row>
      <xdr:rowOff>6536</xdr:rowOff>
    </xdr:from>
    <xdr:to>
      <xdr:col>22</xdr:col>
      <xdr:colOff>381000</xdr:colOff>
      <xdr:row>159</xdr:row>
      <xdr:rowOff>27268</xdr:rowOff>
    </xdr:to>
    <xdr:sp macro="" textlink="">
      <xdr:nvSpPr>
        <xdr:cNvPr id="6" name="左右矢印 14">
          <a:extLst>
            <a:ext uri="{FF2B5EF4-FFF2-40B4-BE49-F238E27FC236}">
              <a16:creationId xmlns:a16="http://schemas.microsoft.com/office/drawing/2014/main" id="{D3330E8B-6F8E-4DAE-97A3-9592D944DF73}"/>
            </a:ext>
          </a:extLst>
        </xdr:cNvPr>
        <xdr:cNvSpPr/>
      </xdr:nvSpPr>
      <xdr:spPr>
        <a:xfrm>
          <a:off x="6140823" y="55374801"/>
          <a:ext cx="4740089" cy="782732"/>
        </a:xfrm>
        <a:prstGeom prst="lef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0070C0"/>
              </a:solidFill>
              <a:latin typeface="Arial Unicode MS" panose="020B0604020202020204" pitchFamily="34" charset="-128"/>
              <a:ea typeface="Arial Unicode MS" panose="020B0604020202020204" pitchFamily="34" charset="-128"/>
              <a:cs typeface="Arial Unicode MS" panose="020B0604020202020204" pitchFamily="34" charset="-128"/>
            </a:rPr>
            <a:t>5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Feedback and Interview by</a:t>
          </a:r>
          <a:r>
            <a:rPr lang="en-US" sz="1100" b="1" baseline="0">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SV up</a:t>
          </a:r>
          <a:endParaRPr lang="en-US">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endParaRPr>
        </a:p>
      </xdr:txBody>
    </xdr:sp>
    <xdr:clientData/>
  </xdr:twoCellAnchor>
  <xdr:twoCellAnchor>
    <xdr:from>
      <xdr:col>13</xdr:col>
      <xdr:colOff>212912</xdr:colOff>
      <xdr:row>149</xdr:row>
      <xdr:rowOff>9344</xdr:rowOff>
    </xdr:from>
    <xdr:to>
      <xdr:col>15</xdr:col>
      <xdr:colOff>437821</xdr:colOff>
      <xdr:row>151</xdr:row>
      <xdr:rowOff>100854</xdr:rowOff>
    </xdr:to>
    <xdr:sp macro="" textlink="">
      <xdr:nvSpPr>
        <xdr:cNvPr id="7" name="右矢印 6">
          <a:extLst>
            <a:ext uri="{FF2B5EF4-FFF2-40B4-BE49-F238E27FC236}">
              <a16:creationId xmlns:a16="http://schemas.microsoft.com/office/drawing/2014/main" id="{FFA3398F-2C0C-41D2-A54F-1ED9E4CE3050}"/>
            </a:ext>
          </a:extLst>
        </xdr:cNvPr>
        <xdr:cNvSpPr/>
      </xdr:nvSpPr>
      <xdr:spPr>
        <a:xfrm>
          <a:off x="6174441" y="53338138"/>
          <a:ext cx="1233439" cy="674216"/>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b="1" baseline="0">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2 </a:t>
          </a:r>
          <a:r>
            <a:rPr kumimoji="1" lang="en-US" altLang="ja-JP"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Submit to HR</a:t>
          </a:r>
          <a:endParaRPr kumimoji="1" lang="ja-JP" altLang="en-US"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21</xdr:col>
      <xdr:colOff>76948</xdr:colOff>
      <xdr:row>149</xdr:row>
      <xdr:rowOff>0</xdr:rowOff>
    </xdr:from>
    <xdr:to>
      <xdr:col>23</xdr:col>
      <xdr:colOff>412749</xdr:colOff>
      <xdr:row>151</xdr:row>
      <xdr:rowOff>160337</xdr:rowOff>
    </xdr:to>
    <xdr:sp macro="" textlink="">
      <xdr:nvSpPr>
        <xdr:cNvPr id="8" name="右矢印 6">
          <a:extLst>
            <a:ext uri="{FF2B5EF4-FFF2-40B4-BE49-F238E27FC236}">
              <a16:creationId xmlns:a16="http://schemas.microsoft.com/office/drawing/2014/main" id="{CDC63609-5CC5-4527-BF40-E01A4D0A5183}"/>
            </a:ext>
          </a:extLst>
        </xdr:cNvPr>
        <xdr:cNvSpPr/>
      </xdr:nvSpPr>
      <xdr:spPr>
        <a:xfrm>
          <a:off x="10087723" y="53463825"/>
          <a:ext cx="1345451" cy="731837"/>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3 Submit to MD</a:t>
          </a:r>
          <a:endParaRPr kumimoji="1" lang="ja-JP" altLang="en-US"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xdr:col>
      <xdr:colOff>9525</xdr:colOff>
      <xdr:row>47</xdr:row>
      <xdr:rowOff>130968</xdr:rowOff>
    </xdr:from>
    <xdr:to>
      <xdr:col>7</xdr:col>
      <xdr:colOff>400050</xdr:colOff>
      <xdr:row>48</xdr:row>
      <xdr:rowOff>189379</xdr:rowOff>
    </xdr:to>
    <xdr:pic>
      <xdr:nvPicPr>
        <xdr:cNvPr id="10" name="図 9" descr="タイG2">
          <a:extLst>
            <a:ext uri="{FF2B5EF4-FFF2-40B4-BE49-F238E27FC236}">
              <a16:creationId xmlns:a16="http://schemas.microsoft.com/office/drawing/2014/main" id="{C2913F48-27A7-44D7-B8CD-5D516C40424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3350" y="19676268"/>
          <a:ext cx="3209925" cy="3536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425822</xdr:colOff>
      <xdr:row>158</xdr:row>
      <xdr:rowOff>179298</xdr:rowOff>
    </xdr:from>
    <xdr:to>
      <xdr:col>12</xdr:col>
      <xdr:colOff>380997</xdr:colOff>
      <xdr:row>163</xdr:row>
      <xdr:rowOff>67236</xdr:rowOff>
    </xdr:to>
    <xdr:sp macro="" textlink="">
      <xdr:nvSpPr>
        <xdr:cNvPr id="11" name="右矢印 6">
          <a:extLst>
            <a:ext uri="{FF2B5EF4-FFF2-40B4-BE49-F238E27FC236}">
              <a16:creationId xmlns:a16="http://schemas.microsoft.com/office/drawing/2014/main" id="{58F8E1DB-71E9-4252-AF3F-1318D6687868}"/>
            </a:ext>
          </a:extLst>
        </xdr:cNvPr>
        <xdr:cNvSpPr/>
      </xdr:nvSpPr>
      <xdr:spPr>
        <a:xfrm rot="5400000">
          <a:off x="5031440" y="56421621"/>
          <a:ext cx="1154203" cy="459440"/>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kumimoji="1" lang="en-US" altLang="ja-JP" sz="8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1 Submit</a:t>
          </a:r>
          <a:r>
            <a:rPr kumimoji="1" lang="en-US" altLang="ja-JP" sz="7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to</a:t>
          </a:r>
          <a:endParaRPr kumimoji="1" lang="ja-JP" altLang="en-US" sz="7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12</xdr:col>
      <xdr:colOff>201706</xdr:colOff>
      <xdr:row>167</xdr:row>
      <xdr:rowOff>46504</xdr:rowOff>
    </xdr:from>
    <xdr:to>
      <xdr:col>13</xdr:col>
      <xdr:colOff>268942</xdr:colOff>
      <xdr:row>168</xdr:row>
      <xdr:rowOff>11205</xdr:rowOff>
    </xdr:to>
    <xdr:grpSp>
      <xdr:nvGrpSpPr>
        <xdr:cNvPr id="12" name="Group 11">
          <a:extLst>
            <a:ext uri="{FF2B5EF4-FFF2-40B4-BE49-F238E27FC236}">
              <a16:creationId xmlns:a16="http://schemas.microsoft.com/office/drawing/2014/main" id="{FEB77DED-421D-4E91-A8B1-A3233294AD9C}"/>
            </a:ext>
          </a:extLst>
        </xdr:cNvPr>
        <xdr:cNvGrpSpPr/>
      </xdr:nvGrpSpPr>
      <xdr:grpSpPr>
        <a:xfrm>
          <a:off x="5678581" y="58297832"/>
          <a:ext cx="573252" cy="272279"/>
          <a:chOff x="2438401" y="1509713"/>
          <a:chExt cx="457820" cy="201114"/>
        </a:xfrm>
      </xdr:grpSpPr>
      <xdr:sp macro="" textlink="">
        <xdr:nvSpPr>
          <xdr:cNvPr id="13" name="Isosceles Triangle 12">
            <a:extLst>
              <a:ext uri="{FF2B5EF4-FFF2-40B4-BE49-F238E27FC236}">
                <a16:creationId xmlns:a16="http://schemas.microsoft.com/office/drawing/2014/main" id="{13E1A10B-B888-5460-2C88-056D17EEE1BC}"/>
              </a:ext>
            </a:extLst>
          </xdr:cNvPr>
          <xdr:cNvSpPr/>
        </xdr:nvSpPr>
        <xdr:spPr>
          <a:xfrm>
            <a:off x="2438401" y="1509713"/>
            <a:ext cx="219074" cy="171450"/>
          </a:xfrm>
          <a:prstGeom prst="triangle">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a:p>
        </xdr:txBody>
      </xdr:sp>
      <xdr:sp macro="" textlink="">
        <xdr:nvSpPr>
          <xdr:cNvPr id="14" name="TextBox 13">
            <a:extLst>
              <a:ext uri="{FF2B5EF4-FFF2-40B4-BE49-F238E27FC236}">
                <a16:creationId xmlns:a16="http://schemas.microsoft.com/office/drawing/2014/main" id="{762CBB8E-4F26-A723-4DF3-CF491B98D3A2}"/>
              </a:ext>
            </a:extLst>
          </xdr:cNvPr>
          <xdr:cNvSpPr txBox="1"/>
        </xdr:nvSpPr>
        <xdr:spPr>
          <a:xfrm>
            <a:off x="2447555" y="1549935"/>
            <a:ext cx="448666" cy="1608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sz="700">
                <a:latin typeface="Arial Unicode MS" panose="020B0604020202020204" pitchFamily="34" charset="-128"/>
                <a:ea typeface="Arial Unicode MS" panose="020B0604020202020204" pitchFamily="34" charset="-128"/>
                <a:cs typeface="Arial Unicode MS" panose="020B0604020202020204" pitchFamily="34" charset="-128"/>
              </a:rPr>
              <a:t>06</a:t>
            </a:r>
          </a:p>
        </xdr:txBody>
      </xdr:sp>
    </xdr:grpSp>
    <xdr:clientData/>
  </xdr:twoCellAnchor>
  <xdr:twoCellAnchor>
    <xdr:from>
      <xdr:col>20</xdr:col>
      <xdr:colOff>204107</xdr:colOff>
      <xdr:row>13</xdr:row>
      <xdr:rowOff>95249</xdr:rowOff>
    </xdr:from>
    <xdr:to>
      <xdr:col>20</xdr:col>
      <xdr:colOff>439431</xdr:colOff>
      <xdr:row>14</xdr:row>
      <xdr:rowOff>36018</xdr:rowOff>
    </xdr:to>
    <xdr:cxnSp macro="">
      <xdr:nvCxnSpPr>
        <xdr:cNvPr id="9" name="Straight Connector 8">
          <a:extLst>
            <a:ext uri="{FF2B5EF4-FFF2-40B4-BE49-F238E27FC236}">
              <a16:creationId xmlns:a16="http://schemas.microsoft.com/office/drawing/2014/main" id="{7B9977C7-5767-440B-A6E4-F411E352DB8C}"/>
            </a:ext>
          </a:extLst>
        </xdr:cNvPr>
        <xdr:cNvCxnSpPr/>
      </xdr:nvCxnSpPr>
      <xdr:spPr>
        <a:xfrm flipV="1">
          <a:off x="9688286" y="3551463"/>
          <a:ext cx="235324" cy="212912"/>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26</xdr:col>
      <xdr:colOff>2</xdr:colOff>
      <xdr:row>23</xdr:row>
      <xdr:rowOff>231322</xdr:rowOff>
    </xdr:from>
    <xdr:to>
      <xdr:col>27</xdr:col>
      <xdr:colOff>489857</xdr:colOff>
      <xdr:row>44</xdr:row>
      <xdr:rowOff>27215</xdr:rowOff>
    </xdr:to>
    <xdr:cxnSp macro="">
      <xdr:nvCxnSpPr>
        <xdr:cNvPr id="15" name="Straight Connector 14">
          <a:extLst>
            <a:ext uri="{FF2B5EF4-FFF2-40B4-BE49-F238E27FC236}">
              <a16:creationId xmlns:a16="http://schemas.microsoft.com/office/drawing/2014/main" id="{1F9D08C4-B0F4-491D-843E-EB20A17155C3}"/>
            </a:ext>
          </a:extLst>
        </xdr:cNvPr>
        <xdr:cNvCxnSpPr/>
      </xdr:nvCxnSpPr>
      <xdr:spPr>
        <a:xfrm>
          <a:off x="12504966" y="6245679"/>
          <a:ext cx="993320" cy="1258660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231322</xdr:colOff>
      <xdr:row>50</xdr:row>
      <xdr:rowOff>353785</xdr:rowOff>
    </xdr:from>
    <xdr:to>
      <xdr:col>35</xdr:col>
      <xdr:colOff>204107</xdr:colOff>
      <xdr:row>69</xdr:row>
      <xdr:rowOff>0</xdr:rowOff>
    </xdr:to>
    <xdr:cxnSp macro="">
      <xdr:nvCxnSpPr>
        <xdr:cNvPr id="17" name="Straight Connector 16">
          <a:extLst>
            <a:ext uri="{FF2B5EF4-FFF2-40B4-BE49-F238E27FC236}">
              <a16:creationId xmlns:a16="http://schemas.microsoft.com/office/drawing/2014/main" id="{9B97ED9B-491D-415E-A9BB-A857B2481F38}"/>
            </a:ext>
          </a:extLst>
        </xdr:cNvPr>
        <xdr:cNvCxnSpPr/>
      </xdr:nvCxnSpPr>
      <xdr:spPr>
        <a:xfrm>
          <a:off x="15879536" y="20818928"/>
          <a:ext cx="979714" cy="1262742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31</xdr:col>
      <xdr:colOff>353786</xdr:colOff>
      <xdr:row>24</xdr:row>
      <xdr:rowOff>421821</xdr:rowOff>
    </xdr:from>
    <xdr:to>
      <xdr:col>33</xdr:col>
      <xdr:colOff>340179</xdr:colOff>
      <xdr:row>45</xdr:row>
      <xdr:rowOff>122464</xdr:rowOff>
    </xdr:to>
    <xdr:cxnSp macro="">
      <xdr:nvCxnSpPr>
        <xdr:cNvPr id="19" name="Straight Connector 18">
          <a:extLst>
            <a:ext uri="{FF2B5EF4-FFF2-40B4-BE49-F238E27FC236}">
              <a16:creationId xmlns:a16="http://schemas.microsoft.com/office/drawing/2014/main" id="{692CD871-71C4-07E9-4785-6C78B7346CFE}"/>
            </a:ext>
          </a:extLst>
        </xdr:cNvPr>
        <xdr:cNvCxnSpPr/>
      </xdr:nvCxnSpPr>
      <xdr:spPr>
        <a:xfrm>
          <a:off x="14995072" y="6681107"/>
          <a:ext cx="993321" cy="1251857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503462</xdr:colOff>
      <xdr:row>50</xdr:row>
      <xdr:rowOff>4081</xdr:rowOff>
    </xdr:from>
    <xdr:to>
      <xdr:col>27</xdr:col>
      <xdr:colOff>476247</xdr:colOff>
      <xdr:row>67</xdr:row>
      <xdr:rowOff>353785</xdr:rowOff>
    </xdr:to>
    <xdr:cxnSp macro="">
      <xdr:nvCxnSpPr>
        <xdr:cNvPr id="23" name="Straight Connector 22">
          <a:extLst>
            <a:ext uri="{FF2B5EF4-FFF2-40B4-BE49-F238E27FC236}">
              <a16:creationId xmlns:a16="http://schemas.microsoft.com/office/drawing/2014/main" id="{A353DAFB-FE5F-38ED-88C4-86681794380B}"/>
            </a:ext>
          </a:extLst>
        </xdr:cNvPr>
        <xdr:cNvCxnSpPr/>
      </xdr:nvCxnSpPr>
      <xdr:spPr>
        <a:xfrm>
          <a:off x="12504962" y="20469224"/>
          <a:ext cx="979714" cy="1263695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73025</xdr:colOff>
      <xdr:row>1</xdr:row>
      <xdr:rowOff>123825</xdr:rowOff>
    </xdr:from>
    <xdr:to>
      <xdr:col>10</xdr:col>
      <xdr:colOff>38100</xdr:colOff>
      <xdr:row>2</xdr:row>
      <xdr:rowOff>152400</xdr:rowOff>
    </xdr:to>
    <xdr:pic>
      <xdr:nvPicPr>
        <xdr:cNvPr id="2" name="図 9" descr="タイG2">
          <a:extLst>
            <a:ext uri="{FF2B5EF4-FFF2-40B4-BE49-F238E27FC236}">
              <a16:creationId xmlns:a16="http://schemas.microsoft.com/office/drawing/2014/main" id="{FCAC6234-9FE3-4C7F-BCBF-53690239809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96850" y="342900"/>
          <a:ext cx="3089275" cy="24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101600</xdr:colOff>
      <xdr:row>47</xdr:row>
      <xdr:rowOff>74083</xdr:rowOff>
    </xdr:from>
    <xdr:to>
      <xdr:col>9</xdr:col>
      <xdr:colOff>234950</xdr:colOff>
      <xdr:row>48</xdr:row>
      <xdr:rowOff>139700</xdr:rowOff>
    </xdr:to>
    <xdr:pic>
      <xdr:nvPicPr>
        <xdr:cNvPr id="4" name="図 9" descr="タイG2">
          <a:extLst>
            <a:ext uri="{FF2B5EF4-FFF2-40B4-BE49-F238E27FC236}">
              <a16:creationId xmlns:a16="http://schemas.microsoft.com/office/drawing/2014/main" id="{C784ED45-0137-4AF2-A752-458D0EB64B3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1600" y="18133483"/>
          <a:ext cx="3095625" cy="2751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116417</xdr:colOff>
      <xdr:row>134</xdr:row>
      <xdr:rowOff>190501</xdr:rowOff>
    </xdr:from>
    <xdr:to>
      <xdr:col>24</xdr:col>
      <xdr:colOff>345280</xdr:colOff>
      <xdr:row>137</xdr:row>
      <xdr:rowOff>95250</xdr:rowOff>
    </xdr:to>
    <xdr:sp macro="" textlink="">
      <xdr:nvSpPr>
        <xdr:cNvPr id="5" name="左矢印 23">
          <a:extLst>
            <a:ext uri="{FF2B5EF4-FFF2-40B4-BE49-F238E27FC236}">
              <a16:creationId xmlns:a16="http://schemas.microsoft.com/office/drawing/2014/main" id="{03B77414-C485-4E6E-8E28-28FC12100534}"/>
            </a:ext>
          </a:extLst>
        </xdr:cNvPr>
        <xdr:cNvSpPr/>
      </xdr:nvSpPr>
      <xdr:spPr>
        <a:xfrm>
          <a:off x="5593292" y="47634526"/>
          <a:ext cx="4334138" cy="761999"/>
        </a:xfrm>
        <a:prstGeom prst="leftArrow">
          <a:avLst/>
        </a:prstGeom>
        <a:noFill/>
        <a:ln>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4  Return to Manager</a:t>
          </a:r>
          <a:r>
            <a:rPr kumimoji="1" lang="th-TH"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a:t>
          </a: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via</a:t>
          </a:r>
          <a:r>
            <a:rPr kumimoji="1" lang="en-US" altLang="ja-JP" sz="1100" b="1" baseline="0">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16</xdr:col>
      <xdr:colOff>31750</xdr:colOff>
      <xdr:row>145</xdr:row>
      <xdr:rowOff>60243</xdr:rowOff>
    </xdr:from>
    <xdr:to>
      <xdr:col>20</xdr:col>
      <xdr:colOff>129116</xdr:colOff>
      <xdr:row>147</xdr:row>
      <xdr:rowOff>161925</xdr:rowOff>
    </xdr:to>
    <xdr:sp macro="" textlink="">
      <xdr:nvSpPr>
        <xdr:cNvPr id="6" name="右矢印 24">
          <a:extLst>
            <a:ext uri="{FF2B5EF4-FFF2-40B4-BE49-F238E27FC236}">
              <a16:creationId xmlns:a16="http://schemas.microsoft.com/office/drawing/2014/main" id="{6F922DD7-DA1B-4D07-811B-B194B01D687B}"/>
            </a:ext>
          </a:extLst>
        </xdr:cNvPr>
        <xdr:cNvSpPr/>
      </xdr:nvSpPr>
      <xdr:spPr>
        <a:xfrm>
          <a:off x="5927725" y="50552268"/>
          <a:ext cx="1954741" cy="673182"/>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6 Submit to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15</xdr:col>
      <xdr:colOff>201084</xdr:colOff>
      <xdr:row>139</xdr:row>
      <xdr:rowOff>27967</xdr:rowOff>
    </xdr:from>
    <xdr:to>
      <xdr:col>23</xdr:col>
      <xdr:colOff>438149</xdr:colOff>
      <xdr:row>142</xdr:row>
      <xdr:rowOff>66674</xdr:rowOff>
    </xdr:to>
    <xdr:sp macro="" textlink="">
      <xdr:nvSpPr>
        <xdr:cNvPr id="7" name="左右矢印 14">
          <a:extLst>
            <a:ext uri="{FF2B5EF4-FFF2-40B4-BE49-F238E27FC236}">
              <a16:creationId xmlns:a16="http://schemas.microsoft.com/office/drawing/2014/main" id="{1A12F78A-E13F-43D4-9C48-6CC0615D6369}"/>
            </a:ext>
          </a:extLst>
        </xdr:cNvPr>
        <xdr:cNvSpPr/>
      </xdr:nvSpPr>
      <xdr:spPr>
        <a:xfrm>
          <a:off x="5677959" y="48900742"/>
          <a:ext cx="3827990" cy="895957"/>
        </a:xfrm>
        <a:prstGeom prst="lef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0070C0"/>
              </a:solidFill>
              <a:latin typeface="Arial Unicode MS" panose="020B0604020202020204" pitchFamily="34" charset="-128"/>
              <a:ea typeface="Arial Unicode MS" panose="020B0604020202020204" pitchFamily="34" charset="-128"/>
              <a:cs typeface="Arial Unicode MS" panose="020B0604020202020204" pitchFamily="34" charset="-128"/>
            </a:rPr>
            <a:t>5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Feedback and Interview by</a:t>
          </a:r>
          <a:r>
            <a:rPr lang="en-US" sz="1100" b="1" baseline="0">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SV up</a:t>
          </a:r>
          <a:endParaRPr lang="en-US"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endParaRPr>
        </a:p>
      </xdr:txBody>
    </xdr:sp>
    <xdr:clientData/>
  </xdr:twoCellAnchor>
  <xdr:twoCellAnchor>
    <xdr:from>
      <xdr:col>15</xdr:col>
      <xdr:colOff>116415</xdr:colOff>
      <xdr:row>132</xdr:row>
      <xdr:rowOff>20189</xdr:rowOff>
    </xdr:from>
    <xdr:to>
      <xdr:col>17</xdr:col>
      <xdr:colOff>346074</xdr:colOff>
      <xdr:row>134</xdr:row>
      <xdr:rowOff>176742</xdr:rowOff>
    </xdr:to>
    <xdr:sp macro="" textlink="">
      <xdr:nvSpPr>
        <xdr:cNvPr id="8" name="右矢印 6">
          <a:extLst>
            <a:ext uri="{FF2B5EF4-FFF2-40B4-BE49-F238E27FC236}">
              <a16:creationId xmlns:a16="http://schemas.microsoft.com/office/drawing/2014/main" id="{111448F9-ACA3-4875-843E-50E6C20479F0}"/>
            </a:ext>
          </a:extLst>
        </xdr:cNvPr>
        <xdr:cNvSpPr/>
      </xdr:nvSpPr>
      <xdr:spPr>
        <a:xfrm>
          <a:off x="5593290" y="46892714"/>
          <a:ext cx="1305984" cy="728053"/>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b="1" baseline="0">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2 </a:t>
          </a:r>
          <a:r>
            <a:rPr kumimoji="1" lang="en-US" altLang="ja-JP"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Submit to HR</a:t>
          </a:r>
          <a:endParaRPr kumimoji="1" lang="ja-JP" altLang="en-US"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22</xdr:col>
      <xdr:colOff>169334</xdr:colOff>
      <xdr:row>131</xdr:row>
      <xdr:rowOff>247650</xdr:rowOff>
    </xdr:from>
    <xdr:to>
      <xdr:col>24</xdr:col>
      <xdr:colOff>447674</xdr:colOff>
      <xdr:row>134</xdr:row>
      <xdr:rowOff>155574</xdr:rowOff>
    </xdr:to>
    <xdr:sp macro="" textlink="">
      <xdr:nvSpPr>
        <xdr:cNvPr id="9" name="右矢印 6">
          <a:extLst>
            <a:ext uri="{FF2B5EF4-FFF2-40B4-BE49-F238E27FC236}">
              <a16:creationId xmlns:a16="http://schemas.microsoft.com/office/drawing/2014/main" id="{D7E12438-CB90-42F5-9480-F4CF7E50C431}"/>
            </a:ext>
          </a:extLst>
        </xdr:cNvPr>
        <xdr:cNvSpPr/>
      </xdr:nvSpPr>
      <xdr:spPr>
        <a:xfrm>
          <a:off x="8713259" y="46834425"/>
          <a:ext cx="1316565" cy="765174"/>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3 Submit to MD</a:t>
          </a:r>
          <a:endParaRPr kumimoji="1" lang="ja-JP" altLang="en-US" sz="9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0</xdr:col>
      <xdr:colOff>101600</xdr:colOff>
      <xdr:row>93</xdr:row>
      <xdr:rowOff>66676</xdr:rowOff>
    </xdr:from>
    <xdr:to>
      <xdr:col>9</xdr:col>
      <xdr:colOff>273050</xdr:colOff>
      <xdr:row>94</xdr:row>
      <xdr:rowOff>139701</xdr:rowOff>
    </xdr:to>
    <xdr:pic>
      <xdr:nvPicPr>
        <xdr:cNvPr id="10" name="図 9" descr="タイG2">
          <a:extLst>
            <a:ext uri="{FF2B5EF4-FFF2-40B4-BE49-F238E27FC236}">
              <a16:creationId xmlns:a16="http://schemas.microsoft.com/office/drawing/2014/main" id="{B15C7613-DBE3-4B99-BAE8-0D795B1FC13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1600" y="35794951"/>
          <a:ext cx="3133725" cy="358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328083</xdr:colOff>
      <xdr:row>141</xdr:row>
      <xdr:rowOff>84668</xdr:rowOff>
    </xdr:from>
    <xdr:to>
      <xdr:col>15</xdr:col>
      <xdr:colOff>21165</xdr:colOff>
      <xdr:row>145</xdr:row>
      <xdr:rowOff>174204</xdr:rowOff>
    </xdr:to>
    <xdr:sp macro="" textlink="">
      <xdr:nvSpPr>
        <xdr:cNvPr id="11" name="右矢印 6">
          <a:extLst>
            <a:ext uri="{FF2B5EF4-FFF2-40B4-BE49-F238E27FC236}">
              <a16:creationId xmlns:a16="http://schemas.microsoft.com/office/drawing/2014/main" id="{647E9CE2-018D-450A-9D37-8D944B888C85}"/>
            </a:ext>
          </a:extLst>
        </xdr:cNvPr>
        <xdr:cNvSpPr/>
      </xdr:nvSpPr>
      <xdr:spPr>
        <a:xfrm rot="5400000">
          <a:off x="4616131" y="49784320"/>
          <a:ext cx="1137286" cy="626532"/>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8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1 Submit</a:t>
          </a:r>
          <a:r>
            <a:rPr kumimoji="1" lang="en-US" altLang="ja-JP" sz="7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to</a:t>
          </a:r>
          <a:endParaRPr kumimoji="1" lang="ja-JP" altLang="en-US" sz="7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14</xdr:col>
      <xdr:colOff>105831</xdr:colOff>
      <xdr:row>151</xdr:row>
      <xdr:rowOff>67235</xdr:rowOff>
    </xdr:from>
    <xdr:to>
      <xdr:col>15</xdr:col>
      <xdr:colOff>179915</xdr:colOff>
      <xdr:row>152</xdr:row>
      <xdr:rowOff>7064</xdr:rowOff>
    </xdr:to>
    <xdr:grpSp>
      <xdr:nvGrpSpPr>
        <xdr:cNvPr id="12" name="Group 11">
          <a:extLst>
            <a:ext uri="{FF2B5EF4-FFF2-40B4-BE49-F238E27FC236}">
              <a16:creationId xmlns:a16="http://schemas.microsoft.com/office/drawing/2014/main" id="{85B50C57-2647-4B96-A1A7-ABCCEF50F862}"/>
            </a:ext>
          </a:extLst>
        </xdr:cNvPr>
        <xdr:cNvGrpSpPr/>
      </xdr:nvGrpSpPr>
      <xdr:grpSpPr>
        <a:xfrm>
          <a:off x="5148478" y="52880559"/>
          <a:ext cx="544731" cy="264799"/>
          <a:chOff x="2438401" y="1509713"/>
          <a:chExt cx="370270" cy="194351"/>
        </a:xfrm>
      </xdr:grpSpPr>
      <xdr:sp macro="" textlink="">
        <xdr:nvSpPr>
          <xdr:cNvPr id="13" name="Isosceles Triangle 12">
            <a:extLst>
              <a:ext uri="{FF2B5EF4-FFF2-40B4-BE49-F238E27FC236}">
                <a16:creationId xmlns:a16="http://schemas.microsoft.com/office/drawing/2014/main" id="{E32BE60D-B620-E5F6-304C-069AD3A83E4A}"/>
              </a:ext>
            </a:extLst>
          </xdr:cNvPr>
          <xdr:cNvSpPr/>
        </xdr:nvSpPr>
        <xdr:spPr>
          <a:xfrm>
            <a:off x="2438401" y="1509713"/>
            <a:ext cx="219074" cy="171450"/>
          </a:xfrm>
          <a:prstGeom prst="triangle">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a:p>
        </xdr:txBody>
      </xdr:sp>
      <xdr:sp macro="" textlink="">
        <xdr:nvSpPr>
          <xdr:cNvPr id="14" name="TextBox 13">
            <a:extLst>
              <a:ext uri="{FF2B5EF4-FFF2-40B4-BE49-F238E27FC236}">
                <a16:creationId xmlns:a16="http://schemas.microsoft.com/office/drawing/2014/main" id="{19402498-68C8-0AE3-B990-1EF687B2663A}"/>
              </a:ext>
            </a:extLst>
          </xdr:cNvPr>
          <xdr:cNvSpPr txBox="1"/>
        </xdr:nvSpPr>
        <xdr:spPr>
          <a:xfrm>
            <a:off x="2452832" y="1532874"/>
            <a:ext cx="355839" cy="1711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US" sz="700">
                <a:latin typeface="Arial Unicode MS" panose="020B0604020202020204" pitchFamily="34" charset="-128"/>
                <a:ea typeface="Arial Unicode MS" panose="020B0604020202020204" pitchFamily="34" charset="-128"/>
                <a:cs typeface="Arial Unicode MS" panose="020B0604020202020204" pitchFamily="34" charset="-128"/>
              </a:rPr>
              <a:t>05</a:t>
            </a:r>
          </a:p>
        </xdr:txBody>
      </xdr:sp>
    </xdr:grpSp>
    <xdr:clientData/>
  </xdr:twoCellAnchor>
  <xdr:twoCellAnchor>
    <xdr:from>
      <xdr:col>22</xdr:col>
      <xdr:colOff>212911</xdr:colOff>
      <xdr:row>13</xdr:row>
      <xdr:rowOff>56029</xdr:rowOff>
    </xdr:from>
    <xdr:to>
      <xdr:col>22</xdr:col>
      <xdr:colOff>448235</xdr:colOff>
      <xdr:row>14</xdr:row>
      <xdr:rowOff>22412</xdr:rowOff>
    </xdr:to>
    <xdr:cxnSp macro="">
      <xdr:nvCxnSpPr>
        <xdr:cNvPr id="15" name="Straight Connector 14">
          <a:extLst>
            <a:ext uri="{FF2B5EF4-FFF2-40B4-BE49-F238E27FC236}">
              <a16:creationId xmlns:a16="http://schemas.microsoft.com/office/drawing/2014/main" id="{77BF2A73-2333-99DE-CBF6-FB007392AD61}"/>
            </a:ext>
          </a:extLst>
        </xdr:cNvPr>
        <xdr:cNvCxnSpPr/>
      </xdr:nvCxnSpPr>
      <xdr:spPr>
        <a:xfrm flipV="1">
          <a:off x="8819029" y="3305735"/>
          <a:ext cx="235324" cy="212912"/>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27</xdr:col>
      <xdr:colOff>22412</xdr:colOff>
      <xdr:row>24</xdr:row>
      <xdr:rowOff>44823</xdr:rowOff>
    </xdr:from>
    <xdr:to>
      <xdr:col>29</xdr:col>
      <xdr:colOff>27215</xdr:colOff>
      <xdr:row>44</xdr:row>
      <xdr:rowOff>0</xdr:rowOff>
    </xdr:to>
    <xdr:cxnSp macro="">
      <xdr:nvCxnSpPr>
        <xdr:cNvPr id="17" name="Straight Connector 16">
          <a:extLst>
            <a:ext uri="{FF2B5EF4-FFF2-40B4-BE49-F238E27FC236}">
              <a16:creationId xmlns:a16="http://schemas.microsoft.com/office/drawing/2014/main" id="{344CB480-3FA9-E986-9168-F2C098AA123A}"/>
            </a:ext>
          </a:extLst>
        </xdr:cNvPr>
        <xdr:cNvCxnSpPr/>
      </xdr:nvCxnSpPr>
      <xdr:spPr>
        <a:xfrm>
          <a:off x="11207483" y="5569323"/>
          <a:ext cx="1038946" cy="1184782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27</xdr:col>
      <xdr:colOff>0</xdr:colOff>
      <xdr:row>50</xdr:row>
      <xdr:rowOff>0</xdr:rowOff>
    </xdr:from>
    <xdr:to>
      <xdr:col>28</xdr:col>
      <xdr:colOff>503464</xdr:colOff>
      <xdr:row>69</xdr:row>
      <xdr:rowOff>27214</xdr:rowOff>
    </xdr:to>
    <xdr:cxnSp macro="">
      <xdr:nvCxnSpPr>
        <xdr:cNvPr id="19" name="Straight Connector 18">
          <a:extLst>
            <a:ext uri="{FF2B5EF4-FFF2-40B4-BE49-F238E27FC236}">
              <a16:creationId xmlns:a16="http://schemas.microsoft.com/office/drawing/2014/main" id="{31FF0912-5804-491D-AEA1-111C2FE8A8C2}"/>
            </a:ext>
          </a:extLst>
        </xdr:cNvPr>
        <xdr:cNvCxnSpPr/>
      </xdr:nvCxnSpPr>
      <xdr:spPr>
        <a:xfrm>
          <a:off x="11185071" y="18628179"/>
          <a:ext cx="1020536" cy="1094014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13606</xdr:colOff>
      <xdr:row>1</xdr:row>
      <xdr:rowOff>81643</xdr:rowOff>
    </xdr:from>
    <xdr:to>
      <xdr:col>9</xdr:col>
      <xdr:colOff>107453</xdr:colOff>
      <xdr:row>2</xdr:row>
      <xdr:rowOff>133349</xdr:rowOff>
    </xdr:to>
    <xdr:pic>
      <xdr:nvPicPr>
        <xdr:cNvPr id="2" name="図 9" descr="タイG2">
          <a:extLst>
            <a:ext uri="{FF2B5EF4-FFF2-40B4-BE49-F238E27FC236}">
              <a16:creationId xmlns:a16="http://schemas.microsoft.com/office/drawing/2014/main" id="{7F0BE9EB-E5DB-4EBE-924E-5BE9F16679D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85056" y="329293"/>
          <a:ext cx="3237097" cy="2993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152853</xdr:colOff>
      <xdr:row>41</xdr:row>
      <xdr:rowOff>122569</xdr:rowOff>
    </xdr:from>
    <xdr:to>
      <xdr:col>9</xdr:col>
      <xdr:colOff>237175</xdr:colOff>
      <xdr:row>42</xdr:row>
      <xdr:rowOff>161575</xdr:rowOff>
    </xdr:to>
    <xdr:pic>
      <xdr:nvPicPr>
        <xdr:cNvPr id="4" name="図 9" descr="タイG2">
          <a:extLst>
            <a:ext uri="{FF2B5EF4-FFF2-40B4-BE49-F238E27FC236}">
              <a16:creationId xmlns:a16="http://schemas.microsoft.com/office/drawing/2014/main" id="{071B1503-BCF6-4766-A443-821986FB85C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24303" y="19401169"/>
          <a:ext cx="3227572" cy="2866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152853</xdr:colOff>
      <xdr:row>61</xdr:row>
      <xdr:rowOff>100157</xdr:rowOff>
    </xdr:from>
    <xdr:to>
      <xdr:col>9</xdr:col>
      <xdr:colOff>237175</xdr:colOff>
      <xdr:row>62</xdr:row>
      <xdr:rowOff>139163</xdr:rowOff>
    </xdr:to>
    <xdr:pic>
      <xdr:nvPicPr>
        <xdr:cNvPr id="5" name="図 9" descr="タイG2">
          <a:extLst>
            <a:ext uri="{FF2B5EF4-FFF2-40B4-BE49-F238E27FC236}">
              <a16:creationId xmlns:a16="http://schemas.microsoft.com/office/drawing/2014/main" id="{1BC671A5-A43C-4DC9-9E85-6AF981F0C13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24303" y="38323982"/>
          <a:ext cx="3227572" cy="2485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89647</xdr:colOff>
      <xdr:row>107</xdr:row>
      <xdr:rowOff>1</xdr:rowOff>
    </xdr:from>
    <xdr:to>
      <xdr:col>23</xdr:col>
      <xdr:colOff>369795</xdr:colOff>
      <xdr:row>109</xdr:row>
      <xdr:rowOff>134472</xdr:rowOff>
    </xdr:to>
    <xdr:sp macro="" textlink="">
      <xdr:nvSpPr>
        <xdr:cNvPr id="6" name="左矢印 23">
          <a:extLst>
            <a:ext uri="{FF2B5EF4-FFF2-40B4-BE49-F238E27FC236}">
              <a16:creationId xmlns:a16="http://schemas.microsoft.com/office/drawing/2014/main" id="{E181B7CF-5C23-4887-BECB-47C3713B373D}"/>
            </a:ext>
          </a:extLst>
        </xdr:cNvPr>
        <xdr:cNvSpPr/>
      </xdr:nvSpPr>
      <xdr:spPr>
        <a:xfrm>
          <a:off x="5367618" y="52936589"/>
          <a:ext cx="5210736" cy="560295"/>
        </a:xfrm>
        <a:prstGeom prst="leftArrow">
          <a:avLst/>
        </a:prstGeom>
        <a:noFill/>
        <a:ln>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4  Return to Manager</a:t>
          </a:r>
          <a:r>
            <a:rPr kumimoji="1" lang="th-TH"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a:t>
          </a: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via</a:t>
          </a:r>
          <a:r>
            <a:rPr kumimoji="1" lang="en-US" altLang="ja-JP" sz="1100" b="1" baseline="0">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13</xdr:col>
      <xdr:colOff>280148</xdr:colOff>
      <xdr:row>117</xdr:row>
      <xdr:rowOff>33631</xdr:rowOff>
    </xdr:from>
    <xdr:to>
      <xdr:col>19</xdr:col>
      <xdr:colOff>280148</xdr:colOff>
      <xdr:row>119</xdr:row>
      <xdr:rowOff>132868</xdr:rowOff>
    </xdr:to>
    <xdr:sp macro="" textlink="">
      <xdr:nvSpPr>
        <xdr:cNvPr id="7" name="右矢印 24">
          <a:extLst>
            <a:ext uri="{FF2B5EF4-FFF2-40B4-BE49-F238E27FC236}">
              <a16:creationId xmlns:a16="http://schemas.microsoft.com/office/drawing/2014/main" id="{6CE520E0-E820-430F-B30B-A1AFDAF16233}"/>
            </a:ext>
          </a:extLst>
        </xdr:cNvPr>
        <xdr:cNvSpPr/>
      </xdr:nvSpPr>
      <xdr:spPr>
        <a:xfrm>
          <a:off x="5576048" y="54973831"/>
          <a:ext cx="2971800" cy="518337"/>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6 Submit to HR</a:t>
          </a:r>
          <a:endParaRPr kumimoji="1" lang="ja-JP" altLang="en-US"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13</xdr:col>
      <xdr:colOff>168088</xdr:colOff>
      <xdr:row>111</xdr:row>
      <xdr:rowOff>6536</xdr:rowOff>
    </xdr:from>
    <xdr:to>
      <xdr:col>21</xdr:col>
      <xdr:colOff>406586</xdr:colOff>
      <xdr:row>114</xdr:row>
      <xdr:rowOff>27268</xdr:rowOff>
    </xdr:to>
    <xdr:sp macro="" textlink="">
      <xdr:nvSpPr>
        <xdr:cNvPr id="8" name="左右矢印 14">
          <a:extLst>
            <a:ext uri="{FF2B5EF4-FFF2-40B4-BE49-F238E27FC236}">
              <a16:creationId xmlns:a16="http://schemas.microsoft.com/office/drawing/2014/main" id="{4A7A70E8-0170-4ED6-8D62-AD50DE13141B}"/>
            </a:ext>
          </a:extLst>
        </xdr:cNvPr>
        <xdr:cNvSpPr/>
      </xdr:nvSpPr>
      <xdr:spPr>
        <a:xfrm>
          <a:off x="5463988" y="53737061"/>
          <a:ext cx="4200898" cy="677957"/>
        </a:xfrm>
        <a:prstGeom prst="lef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0070C0"/>
              </a:solidFill>
              <a:latin typeface="Arial Unicode MS" panose="020B0604020202020204" pitchFamily="34" charset="-128"/>
              <a:ea typeface="Arial Unicode MS" panose="020B0604020202020204" pitchFamily="34" charset="-128"/>
              <a:cs typeface="Arial Unicode MS" panose="020B0604020202020204" pitchFamily="34" charset="-128"/>
            </a:rPr>
            <a:t>5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Feedback and Interview by</a:t>
          </a:r>
          <a:r>
            <a:rPr lang="en-US" sz="1100" b="1" baseline="0">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 </a:t>
          </a:r>
          <a:r>
            <a:rPr lang="en-US" sz="1100" b="1">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rPr>
            <a:t>SV up</a:t>
          </a:r>
          <a:endParaRPr lang="en-US">
            <a:solidFill>
              <a:srgbClr val="0070C0"/>
            </a:solidFill>
            <a:effectLst/>
            <a:latin typeface="Arial Unicode MS" panose="020B0604020202020204" pitchFamily="34" charset="-128"/>
            <a:ea typeface="Arial Unicode MS" panose="020B0604020202020204" pitchFamily="34" charset="-128"/>
            <a:cs typeface="Arial Unicode MS" panose="020B0604020202020204" pitchFamily="34" charset="-128"/>
          </a:endParaRPr>
        </a:p>
      </xdr:txBody>
    </xdr:sp>
    <xdr:clientData/>
  </xdr:twoCellAnchor>
  <xdr:twoCellAnchor>
    <xdr:from>
      <xdr:col>13</xdr:col>
      <xdr:colOff>134469</xdr:colOff>
      <xdr:row>104</xdr:row>
      <xdr:rowOff>20549</xdr:rowOff>
    </xdr:from>
    <xdr:to>
      <xdr:col>15</xdr:col>
      <xdr:colOff>449027</xdr:colOff>
      <xdr:row>106</xdr:row>
      <xdr:rowOff>142174</xdr:rowOff>
    </xdr:to>
    <xdr:sp macro="" textlink="">
      <xdr:nvSpPr>
        <xdr:cNvPr id="9" name="右矢印 6">
          <a:extLst>
            <a:ext uri="{FF2B5EF4-FFF2-40B4-BE49-F238E27FC236}">
              <a16:creationId xmlns:a16="http://schemas.microsoft.com/office/drawing/2014/main" id="{18DBE0FF-BB9F-4822-9AC8-8C94A89C65B7}"/>
            </a:ext>
          </a:extLst>
        </xdr:cNvPr>
        <xdr:cNvSpPr/>
      </xdr:nvSpPr>
      <xdr:spPr>
        <a:xfrm>
          <a:off x="5430369" y="52284224"/>
          <a:ext cx="1305158" cy="540725"/>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baseline="0">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2 </a:t>
          </a:r>
          <a:r>
            <a:rPr kumimoji="1" lang="en-US" altLang="ja-JP" sz="11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Submit</a:t>
          </a:r>
          <a:r>
            <a:rPr kumimoji="1" lang="en-US" altLang="ja-JP" sz="105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to HR</a:t>
          </a:r>
          <a:endParaRPr kumimoji="1" lang="ja-JP" altLang="en-US" sz="105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21</xdr:col>
      <xdr:colOff>134471</xdr:colOff>
      <xdr:row>104</xdr:row>
      <xdr:rowOff>0</xdr:rowOff>
    </xdr:from>
    <xdr:to>
      <xdr:col>23</xdr:col>
      <xdr:colOff>412749</xdr:colOff>
      <xdr:row>106</xdr:row>
      <xdr:rowOff>160337</xdr:rowOff>
    </xdr:to>
    <xdr:sp macro="" textlink="">
      <xdr:nvSpPr>
        <xdr:cNvPr id="10" name="右矢印 6">
          <a:extLst>
            <a:ext uri="{FF2B5EF4-FFF2-40B4-BE49-F238E27FC236}">
              <a16:creationId xmlns:a16="http://schemas.microsoft.com/office/drawing/2014/main" id="{F3DFC71E-F40E-4232-987A-B432DD01463B}"/>
            </a:ext>
          </a:extLst>
        </xdr:cNvPr>
        <xdr:cNvSpPr/>
      </xdr:nvSpPr>
      <xdr:spPr>
        <a:xfrm>
          <a:off x="9392771" y="52263675"/>
          <a:ext cx="1268878" cy="579437"/>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3 Submit</a:t>
          </a:r>
          <a:r>
            <a:rPr kumimoji="1" lang="en-US" altLang="ja-JP" sz="10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to MD</a:t>
          </a:r>
          <a:endParaRPr kumimoji="1" lang="ja-JP" altLang="en-US" sz="10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12</xdr:col>
      <xdr:colOff>56029</xdr:colOff>
      <xdr:row>113</xdr:row>
      <xdr:rowOff>168090</xdr:rowOff>
    </xdr:from>
    <xdr:to>
      <xdr:col>12</xdr:col>
      <xdr:colOff>429140</xdr:colOff>
      <xdr:row>118</xdr:row>
      <xdr:rowOff>89651</xdr:rowOff>
    </xdr:to>
    <xdr:sp macro="" textlink="">
      <xdr:nvSpPr>
        <xdr:cNvPr id="11" name="右矢印 6">
          <a:extLst>
            <a:ext uri="{FF2B5EF4-FFF2-40B4-BE49-F238E27FC236}">
              <a16:creationId xmlns:a16="http://schemas.microsoft.com/office/drawing/2014/main" id="{6FF8D73F-C385-4CBE-9644-D17B38049312}"/>
            </a:ext>
          </a:extLst>
        </xdr:cNvPr>
        <xdr:cNvSpPr/>
      </xdr:nvSpPr>
      <xdr:spPr>
        <a:xfrm rot="5400000">
          <a:off x="4572817" y="54582477"/>
          <a:ext cx="940736" cy="373111"/>
        </a:xfrm>
        <a:prstGeom prst="right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8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1 Submit</a:t>
          </a:r>
          <a:r>
            <a:rPr kumimoji="1" lang="en-US" altLang="ja-JP" sz="7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rPr>
            <a:t> to</a:t>
          </a:r>
          <a:endParaRPr kumimoji="1" lang="ja-JP" altLang="en-US" sz="700" b="1">
            <a:solidFill>
              <a:sysClr val="windowText" lastClr="000000"/>
            </a:solidFill>
            <a:latin typeface="Arial Unicode MS" panose="020B0604020202020204" pitchFamily="50" charset="-128"/>
            <a:ea typeface="Arial Unicode MS" panose="020B0604020202020204" pitchFamily="50" charset="-128"/>
            <a:cs typeface="Arial Unicode MS" panose="020B0604020202020204" pitchFamily="50" charset="-128"/>
          </a:endParaRPr>
        </a:p>
      </xdr:txBody>
    </xdr:sp>
    <xdr:clientData/>
  </xdr:twoCellAnchor>
  <xdr:twoCellAnchor>
    <xdr:from>
      <xdr:col>12</xdr:col>
      <xdr:colOff>179294</xdr:colOff>
      <xdr:row>121</xdr:row>
      <xdr:rowOff>190501</xdr:rowOff>
    </xdr:from>
    <xdr:to>
      <xdr:col>13</xdr:col>
      <xdr:colOff>138362</xdr:colOff>
      <xdr:row>122</xdr:row>
      <xdr:rowOff>179296</xdr:rowOff>
    </xdr:to>
    <xdr:grpSp>
      <xdr:nvGrpSpPr>
        <xdr:cNvPr id="12" name="Group 11">
          <a:extLst>
            <a:ext uri="{FF2B5EF4-FFF2-40B4-BE49-F238E27FC236}">
              <a16:creationId xmlns:a16="http://schemas.microsoft.com/office/drawing/2014/main" id="{EC7C18F8-611F-47A5-91B7-A23895B88306}"/>
            </a:ext>
          </a:extLst>
        </xdr:cNvPr>
        <xdr:cNvGrpSpPr/>
      </xdr:nvGrpSpPr>
      <xdr:grpSpPr>
        <a:xfrm>
          <a:off x="4941794" y="55598787"/>
          <a:ext cx="448925" cy="192902"/>
          <a:chOff x="2435338" y="1509713"/>
          <a:chExt cx="355839" cy="171450"/>
        </a:xfrm>
      </xdr:grpSpPr>
      <xdr:sp macro="" textlink="">
        <xdr:nvSpPr>
          <xdr:cNvPr id="13" name="Isosceles Triangle 12">
            <a:extLst>
              <a:ext uri="{FF2B5EF4-FFF2-40B4-BE49-F238E27FC236}">
                <a16:creationId xmlns:a16="http://schemas.microsoft.com/office/drawing/2014/main" id="{39333A1A-61DC-628D-E9E9-B9A01A4B8C26}"/>
              </a:ext>
            </a:extLst>
          </xdr:cNvPr>
          <xdr:cNvSpPr/>
        </xdr:nvSpPr>
        <xdr:spPr>
          <a:xfrm>
            <a:off x="2438401" y="1509713"/>
            <a:ext cx="219074" cy="171450"/>
          </a:xfrm>
          <a:prstGeom prst="triangle">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TextBox 13">
            <a:extLst>
              <a:ext uri="{FF2B5EF4-FFF2-40B4-BE49-F238E27FC236}">
                <a16:creationId xmlns:a16="http://schemas.microsoft.com/office/drawing/2014/main" id="{C7D206BA-3444-8F2A-25E1-7DA4DC2A038B}"/>
              </a:ext>
            </a:extLst>
          </xdr:cNvPr>
          <xdr:cNvSpPr txBox="1"/>
        </xdr:nvSpPr>
        <xdr:spPr>
          <a:xfrm>
            <a:off x="2435338" y="1542319"/>
            <a:ext cx="355839" cy="122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700">
                <a:latin typeface="Arial Unicode MS" panose="020B0604020202020204" pitchFamily="34" charset="-128"/>
                <a:ea typeface="Arial Unicode MS" panose="020B0604020202020204" pitchFamily="34" charset="-128"/>
                <a:cs typeface="Arial Unicode MS" panose="020B0604020202020204" pitchFamily="34" charset="-128"/>
              </a:rPr>
              <a:t>05</a:t>
            </a:r>
          </a:p>
        </xdr:txBody>
      </xdr:sp>
    </xdr:grpSp>
    <xdr:clientData/>
  </xdr:twoCellAnchor>
  <xdr:twoCellAnchor>
    <xdr:from>
      <xdr:col>20</xdr:col>
      <xdr:colOff>201706</xdr:colOff>
      <xdr:row>13</xdr:row>
      <xdr:rowOff>67235</xdr:rowOff>
    </xdr:from>
    <xdr:to>
      <xdr:col>20</xdr:col>
      <xdr:colOff>437030</xdr:colOff>
      <xdr:row>14</xdr:row>
      <xdr:rowOff>33617</xdr:rowOff>
    </xdr:to>
    <xdr:cxnSp macro="">
      <xdr:nvCxnSpPr>
        <xdr:cNvPr id="3" name="Straight Connector 2">
          <a:extLst>
            <a:ext uri="{FF2B5EF4-FFF2-40B4-BE49-F238E27FC236}">
              <a16:creationId xmlns:a16="http://schemas.microsoft.com/office/drawing/2014/main" id="{A300CEDE-02A0-4FB5-94AB-094C3F29E950}"/>
            </a:ext>
          </a:extLst>
        </xdr:cNvPr>
        <xdr:cNvCxnSpPr/>
      </xdr:nvCxnSpPr>
      <xdr:spPr>
        <a:xfrm flipV="1">
          <a:off x="8931088" y="3294529"/>
          <a:ext cx="235324" cy="212912"/>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30</xdr:col>
      <xdr:colOff>24813</xdr:colOff>
      <xdr:row>24</xdr:row>
      <xdr:rowOff>40820</xdr:rowOff>
    </xdr:from>
    <xdr:to>
      <xdr:col>31</xdr:col>
      <xdr:colOff>293754</xdr:colOff>
      <xdr:row>36</xdr:row>
      <xdr:rowOff>21611</xdr:rowOff>
    </xdr:to>
    <xdr:cxnSp macro="">
      <xdr:nvCxnSpPr>
        <xdr:cNvPr id="15" name="Straight Connector 14">
          <a:extLst>
            <a:ext uri="{FF2B5EF4-FFF2-40B4-BE49-F238E27FC236}">
              <a16:creationId xmlns:a16="http://schemas.microsoft.com/office/drawing/2014/main" id="{9CCBAFDE-21B3-4117-A32D-696B4F91BEA7}"/>
            </a:ext>
          </a:extLst>
        </xdr:cNvPr>
        <xdr:cNvCxnSpPr/>
      </xdr:nvCxnSpPr>
      <xdr:spPr>
        <a:xfrm>
          <a:off x="13414242" y="6068784"/>
          <a:ext cx="949298" cy="1166932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30</xdr:col>
      <xdr:colOff>136071</xdr:colOff>
      <xdr:row>42</xdr:row>
      <xdr:rowOff>54429</xdr:rowOff>
    </xdr:from>
    <xdr:to>
      <xdr:col>31</xdr:col>
      <xdr:colOff>408214</xdr:colOff>
      <xdr:row>56</xdr:row>
      <xdr:rowOff>571500</xdr:rowOff>
    </xdr:to>
    <xdr:cxnSp macro="">
      <xdr:nvCxnSpPr>
        <xdr:cNvPr id="17" name="Straight Connector 16">
          <a:extLst>
            <a:ext uri="{FF2B5EF4-FFF2-40B4-BE49-F238E27FC236}">
              <a16:creationId xmlns:a16="http://schemas.microsoft.com/office/drawing/2014/main" id="{44DAD3C9-AE4A-426F-BB05-54D777A8BF4C}"/>
            </a:ext>
          </a:extLst>
        </xdr:cNvPr>
        <xdr:cNvCxnSpPr/>
      </xdr:nvCxnSpPr>
      <xdr:spPr>
        <a:xfrm>
          <a:off x="13525500" y="19594286"/>
          <a:ext cx="952500" cy="1755321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30</xdr:col>
      <xdr:colOff>310563</xdr:colOff>
      <xdr:row>63</xdr:row>
      <xdr:rowOff>13606</xdr:rowOff>
    </xdr:from>
    <xdr:to>
      <xdr:col>31</xdr:col>
      <xdr:colOff>590711</xdr:colOff>
      <xdr:row>75</xdr:row>
      <xdr:rowOff>13606</xdr:rowOff>
    </xdr:to>
    <xdr:cxnSp macro="">
      <xdr:nvCxnSpPr>
        <xdr:cNvPr id="20" name="Straight Connector 19">
          <a:extLst>
            <a:ext uri="{FF2B5EF4-FFF2-40B4-BE49-F238E27FC236}">
              <a16:creationId xmlns:a16="http://schemas.microsoft.com/office/drawing/2014/main" id="{E3CECA5E-BBD7-4C39-9714-38C162C136C3}"/>
            </a:ext>
          </a:extLst>
        </xdr:cNvPr>
        <xdr:cNvCxnSpPr/>
      </xdr:nvCxnSpPr>
      <xdr:spPr>
        <a:xfrm>
          <a:off x="13699992" y="38644285"/>
          <a:ext cx="960505" cy="717096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2">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4</v>
    <v>4</v>
  </rv>
  <rv s="0">
    <v>5</v>
    <v>4</v>
  </rv>
  <rv s="0">
    <v>11</v>
    <v>4</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0A232EA-2866-4D32-BCC6-CD36BB7F3E3F}" name="Table1" displayName="Table1" ref="A1:C217" totalsRowShown="0" headerRowDxfId="3">
  <autoFilter ref="A1:C217" xr:uid="{A2E67A1C-46AE-472D-952F-4A013E1DCD1E}"/>
  <tableColumns count="3">
    <tableColumn id="1" xr3:uid="{9DB73DEA-2ACB-4FB1-9A14-3C86EE4B8FDB}" name="Empcode" dataDxfId="2" dataCellStyle="Normal 4"/>
    <tableColumn id="2" xr3:uid="{6FB62EBC-5FA2-45B0-B189-E4853903B2BA}" name="Eng name" dataDxfId="1" dataCellStyle="Normal 4"/>
    <tableColumn id="3" xr3:uid="{1DF7E3A1-7E8D-4256-A554-122F974DE599}" name="Emp pic" dataDxfId="0" dataCellStyle="Normal 4"/>
  </tableColumns>
  <tableStyleInfo showFirstColumn="0" showLastColumn="0" showRowStripes="1" showColumnStripes="0"/>
</table>
</file>

<file path=xl/theme/theme1.xml><?xml version="1.0" encoding="utf-8"?>
<a:theme xmlns:a="http://schemas.openxmlformats.org/drawingml/2006/main" name="Office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317489-9DD6-4B9C-906A-ADCBBDF2C87D}">
  <dimension ref="A1:AA218"/>
  <sheetViews>
    <sheetView view="pageBreakPreview" zoomScale="85" zoomScaleNormal="90" zoomScaleSheetLayoutView="85" workbookViewId="0">
      <pane xSplit="4" ySplit="2" topLeftCell="E83" activePane="bottomRight" state="frozen"/>
      <selection pane="topRight" activeCell="K192" sqref="K192"/>
      <selection pane="bottomLeft" activeCell="K192" sqref="K192"/>
      <selection pane="bottomRight" activeCell="C14" sqref="C14"/>
    </sheetView>
  </sheetViews>
  <sheetFormatPr defaultColWidth="9.125" defaultRowHeight="12.75"/>
  <cols>
    <col min="1" max="1" width="9.125" style="14" customWidth="1"/>
    <col min="2" max="2" width="7.125" style="14" customWidth="1"/>
    <col min="3" max="3" width="10.125" style="14" customWidth="1"/>
    <col min="4" max="4" width="14" style="14" customWidth="1"/>
    <col min="5" max="5" width="7.125" style="14" customWidth="1"/>
    <col min="6" max="6" width="20.75" style="14" customWidth="1"/>
    <col min="7" max="7" width="9.125" style="38" customWidth="1"/>
    <col min="8" max="8" width="17.875" style="38" customWidth="1"/>
    <col min="9" max="9" width="18.125" style="38" customWidth="1"/>
    <col min="10" max="10" width="15.625" style="38" customWidth="1"/>
    <col min="11" max="12" width="10.375" style="14" customWidth="1"/>
    <col min="13" max="13" width="11.125" style="14" customWidth="1"/>
    <col min="14" max="14" width="11.75" style="14" customWidth="1"/>
    <col min="15" max="15" width="16.125" style="38" customWidth="1"/>
    <col min="16" max="16" width="15.125" style="3" customWidth="1"/>
    <col min="17" max="17" width="4.625" style="3" customWidth="1"/>
    <col min="18" max="18" width="14" style="3" customWidth="1"/>
    <col min="19" max="19" width="4.625" style="3" customWidth="1"/>
    <col min="20" max="20" width="14" style="3" customWidth="1"/>
    <col min="21" max="21" width="4.625" style="3" customWidth="1"/>
    <col min="22" max="23" width="18.25" style="3" customWidth="1"/>
    <col min="24" max="24" width="13.875" style="14" customWidth="1"/>
    <col min="25" max="25" width="13.875" style="112" customWidth="1"/>
    <col min="26" max="27" width="9.125" style="14" customWidth="1"/>
    <col min="28" max="16384" width="9.125" style="14"/>
  </cols>
  <sheetData>
    <row r="1" spans="1:27" s="1" customFormat="1">
      <c r="A1" s="1">
        <v>1</v>
      </c>
      <c r="B1" s="1">
        <v>2</v>
      </c>
      <c r="C1" s="1">
        <v>3</v>
      </c>
      <c r="D1" s="1">
        <v>4</v>
      </c>
      <c r="E1" s="1">
        <v>5</v>
      </c>
      <c r="F1" s="1">
        <v>6</v>
      </c>
      <c r="G1" s="2">
        <v>7</v>
      </c>
      <c r="H1" s="2">
        <v>8</v>
      </c>
      <c r="I1" s="2">
        <v>9</v>
      </c>
      <c r="J1" s="2">
        <v>10</v>
      </c>
      <c r="K1" s="1">
        <v>11</v>
      </c>
      <c r="L1" s="1">
        <v>12</v>
      </c>
      <c r="M1" s="1">
        <v>13</v>
      </c>
      <c r="N1" s="1">
        <v>14</v>
      </c>
      <c r="O1" s="2">
        <v>15</v>
      </c>
      <c r="P1" s="3">
        <v>16</v>
      </c>
      <c r="Q1" s="3">
        <v>17</v>
      </c>
      <c r="R1" s="3">
        <v>18</v>
      </c>
      <c r="S1" s="3">
        <v>19</v>
      </c>
      <c r="T1" s="3">
        <v>20</v>
      </c>
      <c r="U1" s="3">
        <v>21</v>
      </c>
      <c r="V1" s="3">
        <v>22</v>
      </c>
      <c r="W1" s="3">
        <v>23</v>
      </c>
      <c r="X1" s="1">
        <v>24</v>
      </c>
      <c r="Y1" s="4">
        <v>25</v>
      </c>
      <c r="Z1" s="1">
        <v>26</v>
      </c>
      <c r="AA1" s="1">
        <v>27</v>
      </c>
    </row>
    <row r="2" spans="1:27" ht="38.25" customHeight="1">
      <c r="A2" s="5" t="s">
        <v>0</v>
      </c>
      <c r="B2" s="6" t="s">
        <v>1</v>
      </c>
      <c r="C2" s="5" t="s">
        <v>2</v>
      </c>
      <c r="D2" s="5" t="s">
        <v>3</v>
      </c>
      <c r="E2" s="6" t="s">
        <v>4</v>
      </c>
      <c r="F2" s="5" t="s">
        <v>5</v>
      </c>
      <c r="G2" s="7" t="s">
        <v>6</v>
      </c>
      <c r="H2" s="7" t="s">
        <v>7</v>
      </c>
      <c r="I2" s="7" t="s">
        <v>8</v>
      </c>
      <c r="J2" s="7" t="s">
        <v>9</v>
      </c>
      <c r="K2" s="6" t="s">
        <v>10</v>
      </c>
      <c r="L2" s="6" t="s">
        <v>11</v>
      </c>
      <c r="M2" s="6" t="s">
        <v>12</v>
      </c>
      <c r="N2" s="6" t="s">
        <v>13</v>
      </c>
      <c r="O2" s="8" t="s">
        <v>14</v>
      </c>
      <c r="P2" s="907" t="s">
        <v>15</v>
      </c>
      <c r="Q2" s="908"/>
      <c r="R2" s="907" t="s">
        <v>16</v>
      </c>
      <c r="S2" s="908"/>
      <c r="T2" s="907" t="s">
        <v>17</v>
      </c>
      <c r="U2" s="908"/>
      <c r="V2" s="9" t="s">
        <v>18</v>
      </c>
      <c r="W2" s="9" t="s">
        <v>19</v>
      </c>
      <c r="X2" s="10" t="s">
        <v>20</v>
      </c>
      <c r="Y2" s="11" t="s">
        <v>21</v>
      </c>
      <c r="Z2" s="12" t="s">
        <v>22</v>
      </c>
      <c r="AA2" s="13" t="s">
        <v>23</v>
      </c>
    </row>
    <row r="3" spans="1:27" ht="19.5" customHeight="1">
      <c r="A3" s="15">
        <v>11002</v>
      </c>
      <c r="B3" s="16" t="s">
        <v>24</v>
      </c>
      <c r="C3" s="17" t="s">
        <v>25</v>
      </c>
      <c r="D3" s="18" t="s">
        <v>26</v>
      </c>
      <c r="E3" s="19" t="s">
        <v>27</v>
      </c>
      <c r="F3" s="20" t="s">
        <v>28</v>
      </c>
      <c r="G3" s="21" t="s">
        <v>29</v>
      </c>
      <c r="H3" s="22" t="s">
        <v>30</v>
      </c>
      <c r="I3" s="22" t="s">
        <v>31</v>
      </c>
      <c r="J3" s="23" t="s">
        <v>32</v>
      </c>
      <c r="K3" s="24">
        <v>40452</v>
      </c>
      <c r="L3" s="25">
        <v>92</v>
      </c>
      <c r="M3" s="26">
        <f t="shared" ref="M3:M63" si="0">K3+L3</f>
        <v>40544</v>
      </c>
      <c r="N3" s="26">
        <v>45754</v>
      </c>
      <c r="O3" s="17" t="s">
        <v>33</v>
      </c>
      <c r="P3" s="27" t="s">
        <v>34</v>
      </c>
      <c r="Q3" s="27" t="s">
        <v>35</v>
      </c>
      <c r="R3" s="27" t="s">
        <v>36</v>
      </c>
      <c r="S3" s="27" t="s">
        <v>36</v>
      </c>
      <c r="T3" s="28" t="s">
        <v>36</v>
      </c>
      <c r="U3" s="28" t="s">
        <v>36</v>
      </c>
      <c r="V3" s="27" t="s">
        <v>34</v>
      </c>
      <c r="W3" s="27" t="s">
        <v>34</v>
      </c>
      <c r="X3" s="29"/>
      <c r="Y3" s="30">
        <f>X3*0.5</f>
        <v>0</v>
      </c>
      <c r="Z3" s="31">
        <v>45566</v>
      </c>
      <c r="AA3" s="31">
        <v>45747</v>
      </c>
    </row>
    <row r="4" spans="1:27" ht="19.5" customHeight="1">
      <c r="A4" s="15">
        <v>11007</v>
      </c>
      <c r="B4" s="16" t="s">
        <v>24</v>
      </c>
      <c r="C4" s="17" t="s">
        <v>37</v>
      </c>
      <c r="D4" s="18" t="s">
        <v>38</v>
      </c>
      <c r="E4" s="19" t="s">
        <v>27</v>
      </c>
      <c r="F4" s="20" t="s">
        <v>39</v>
      </c>
      <c r="G4" s="21" t="s">
        <v>29</v>
      </c>
      <c r="H4" s="23" t="s">
        <v>40</v>
      </c>
      <c r="I4" s="22" t="s">
        <v>41</v>
      </c>
      <c r="J4" s="32" t="s">
        <v>42</v>
      </c>
      <c r="K4" s="24">
        <v>40787</v>
      </c>
      <c r="L4" s="25">
        <v>119</v>
      </c>
      <c r="M4" s="26">
        <f t="shared" si="0"/>
        <v>40906</v>
      </c>
      <c r="N4" s="26">
        <v>45754</v>
      </c>
      <c r="O4" s="17" t="s">
        <v>43</v>
      </c>
      <c r="P4" s="34" t="s">
        <v>34</v>
      </c>
      <c r="Q4" s="34" t="s">
        <v>35</v>
      </c>
      <c r="R4" s="34" t="s">
        <v>36</v>
      </c>
      <c r="S4" s="34" t="s">
        <v>36</v>
      </c>
      <c r="T4" s="34" t="s">
        <v>36</v>
      </c>
      <c r="U4" s="34" t="s">
        <v>36</v>
      </c>
      <c r="V4" s="34" t="s">
        <v>34</v>
      </c>
      <c r="W4" s="34" t="s">
        <v>34</v>
      </c>
      <c r="X4" s="29"/>
      <c r="Y4" s="30">
        <f t="shared" ref="Y4:Y63" si="1">X4*0.5</f>
        <v>0</v>
      </c>
      <c r="Z4" s="31">
        <v>45566</v>
      </c>
      <c r="AA4" s="31">
        <v>45747</v>
      </c>
    </row>
    <row r="5" spans="1:27" ht="19.5" customHeight="1">
      <c r="A5" s="15">
        <v>11011</v>
      </c>
      <c r="B5" s="16" t="s">
        <v>44</v>
      </c>
      <c r="C5" s="17" t="s">
        <v>45</v>
      </c>
      <c r="D5" s="18" t="s">
        <v>46</v>
      </c>
      <c r="E5" s="19" t="s">
        <v>47</v>
      </c>
      <c r="F5" s="20" t="s">
        <v>48</v>
      </c>
      <c r="G5" s="21" t="s">
        <v>49</v>
      </c>
      <c r="H5" s="23" t="s">
        <v>50</v>
      </c>
      <c r="I5" s="23" t="s">
        <v>51</v>
      </c>
      <c r="J5" s="32" t="s">
        <v>52</v>
      </c>
      <c r="K5" s="24">
        <v>40868</v>
      </c>
      <c r="L5" s="25">
        <v>119</v>
      </c>
      <c r="M5" s="26">
        <f t="shared" si="0"/>
        <v>40987</v>
      </c>
      <c r="N5" s="26">
        <v>45754</v>
      </c>
      <c r="O5" s="20" t="s">
        <v>53</v>
      </c>
      <c r="P5" s="39" t="s">
        <v>54</v>
      </c>
      <c r="Q5" s="33" t="s">
        <v>55</v>
      </c>
      <c r="R5" s="34" t="s">
        <v>56</v>
      </c>
      <c r="S5" s="34" t="s">
        <v>57</v>
      </c>
      <c r="T5" s="34" t="s">
        <v>58</v>
      </c>
      <c r="U5" s="33" t="s">
        <v>59</v>
      </c>
      <c r="V5" s="34" t="s">
        <v>58</v>
      </c>
      <c r="W5" s="34" t="s">
        <v>58</v>
      </c>
      <c r="X5" s="29"/>
      <c r="Y5" s="30">
        <f t="shared" si="1"/>
        <v>0</v>
      </c>
      <c r="Z5" s="31">
        <v>45566</v>
      </c>
      <c r="AA5" s="31">
        <v>45747</v>
      </c>
    </row>
    <row r="6" spans="1:27" s="38" customFormat="1" ht="19.5" customHeight="1">
      <c r="A6" s="15">
        <v>11022</v>
      </c>
      <c r="B6" s="16" t="s">
        <v>60</v>
      </c>
      <c r="C6" s="17" t="s">
        <v>61</v>
      </c>
      <c r="D6" s="17" t="s">
        <v>62</v>
      </c>
      <c r="E6" s="35" t="s">
        <v>27</v>
      </c>
      <c r="F6" s="20" t="s">
        <v>63</v>
      </c>
      <c r="G6" s="21" t="s">
        <v>29</v>
      </c>
      <c r="H6" s="23" t="s">
        <v>64</v>
      </c>
      <c r="I6" s="23" t="s">
        <v>64</v>
      </c>
      <c r="J6" s="32" t="s">
        <v>65</v>
      </c>
      <c r="K6" s="24">
        <v>41091</v>
      </c>
      <c r="L6" s="36">
        <v>119</v>
      </c>
      <c r="M6" s="26">
        <f t="shared" si="0"/>
        <v>41210</v>
      </c>
      <c r="N6" s="26">
        <v>45754</v>
      </c>
      <c r="O6" s="17" t="s">
        <v>66</v>
      </c>
      <c r="P6" s="33" t="s">
        <v>67</v>
      </c>
      <c r="Q6" s="33" t="s">
        <v>68</v>
      </c>
      <c r="R6" s="33" t="s">
        <v>36</v>
      </c>
      <c r="S6" s="33" t="s">
        <v>36</v>
      </c>
      <c r="T6" s="33" t="s">
        <v>36</v>
      </c>
      <c r="U6" s="33" t="s">
        <v>36</v>
      </c>
      <c r="V6" s="33" t="s">
        <v>69</v>
      </c>
      <c r="W6" s="33" t="s">
        <v>34</v>
      </c>
      <c r="X6" s="37"/>
      <c r="Y6" s="30">
        <f t="shared" si="1"/>
        <v>0</v>
      </c>
      <c r="Z6" s="31">
        <v>45566</v>
      </c>
      <c r="AA6" s="31">
        <v>45747</v>
      </c>
    </row>
    <row r="7" spans="1:27" s="38" customFormat="1" ht="19.5" customHeight="1">
      <c r="A7" s="15">
        <v>11023</v>
      </c>
      <c r="B7" s="16" t="s">
        <v>60</v>
      </c>
      <c r="C7" s="17" t="s">
        <v>70</v>
      </c>
      <c r="D7" s="17" t="s">
        <v>71</v>
      </c>
      <c r="E7" s="35" t="s">
        <v>27</v>
      </c>
      <c r="F7" s="20" t="s">
        <v>72</v>
      </c>
      <c r="G7" s="21" t="s">
        <v>29</v>
      </c>
      <c r="H7" s="39" t="s">
        <v>73</v>
      </c>
      <c r="I7" s="40" t="s">
        <v>74</v>
      </c>
      <c r="J7" s="32" t="s">
        <v>42</v>
      </c>
      <c r="K7" s="24">
        <v>41122</v>
      </c>
      <c r="L7" s="36">
        <v>119</v>
      </c>
      <c r="M7" s="26">
        <f t="shared" si="0"/>
        <v>41241</v>
      </c>
      <c r="N7" s="26">
        <v>45754</v>
      </c>
      <c r="O7" s="17" t="s">
        <v>75</v>
      </c>
      <c r="P7" s="34" t="s">
        <v>76</v>
      </c>
      <c r="Q7" s="34" t="s">
        <v>59</v>
      </c>
      <c r="R7" s="34" t="s">
        <v>34</v>
      </c>
      <c r="S7" s="34" t="s">
        <v>35</v>
      </c>
      <c r="T7" s="34" t="s">
        <v>36</v>
      </c>
      <c r="U7" s="34" t="s">
        <v>36</v>
      </c>
      <c r="V7" s="34" t="s">
        <v>34</v>
      </c>
      <c r="W7" s="34" t="s">
        <v>34</v>
      </c>
      <c r="X7" s="37"/>
      <c r="Y7" s="30">
        <f t="shared" si="1"/>
        <v>0</v>
      </c>
      <c r="Z7" s="31">
        <v>45566</v>
      </c>
      <c r="AA7" s="31">
        <v>45747</v>
      </c>
    </row>
    <row r="8" spans="1:27" s="38" customFormat="1" ht="19.5" customHeight="1">
      <c r="A8" s="15">
        <v>11028</v>
      </c>
      <c r="B8" s="16" t="s">
        <v>60</v>
      </c>
      <c r="C8" s="17" t="s">
        <v>77</v>
      </c>
      <c r="D8" s="17" t="s">
        <v>78</v>
      </c>
      <c r="E8" s="35" t="s">
        <v>27</v>
      </c>
      <c r="F8" s="20" t="s">
        <v>79</v>
      </c>
      <c r="G8" s="21" t="s">
        <v>29</v>
      </c>
      <c r="H8" s="23" t="s">
        <v>80</v>
      </c>
      <c r="I8" s="23" t="s">
        <v>81</v>
      </c>
      <c r="J8" s="32" t="s">
        <v>82</v>
      </c>
      <c r="K8" s="24">
        <v>41148</v>
      </c>
      <c r="L8" s="36">
        <v>119</v>
      </c>
      <c r="M8" s="26">
        <f t="shared" si="0"/>
        <v>41267</v>
      </c>
      <c r="N8" s="26">
        <v>45754</v>
      </c>
      <c r="O8" s="17" t="s">
        <v>83</v>
      </c>
      <c r="P8" s="33" t="s">
        <v>67</v>
      </c>
      <c r="Q8" s="33" t="s">
        <v>68</v>
      </c>
      <c r="R8" s="33" t="s">
        <v>36</v>
      </c>
      <c r="S8" s="33" t="s">
        <v>36</v>
      </c>
      <c r="T8" s="34" t="s">
        <v>36</v>
      </c>
      <c r="U8" s="34" t="s">
        <v>36</v>
      </c>
      <c r="V8" s="33" t="s">
        <v>69</v>
      </c>
      <c r="W8" s="33" t="s">
        <v>34</v>
      </c>
      <c r="X8" s="37"/>
      <c r="Y8" s="30">
        <f t="shared" si="1"/>
        <v>0</v>
      </c>
      <c r="Z8" s="31">
        <v>45566</v>
      </c>
      <c r="AA8" s="31">
        <v>45747</v>
      </c>
    </row>
    <row r="9" spans="1:27" s="38" customFormat="1" ht="19.5" customHeight="1">
      <c r="A9" s="15">
        <v>11029</v>
      </c>
      <c r="B9" s="16" t="s">
        <v>84</v>
      </c>
      <c r="C9" s="17" t="s">
        <v>85</v>
      </c>
      <c r="D9" s="17" t="s">
        <v>86</v>
      </c>
      <c r="E9" s="35" t="s">
        <v>47</v>
      </c>
      <c r="F9" s="20" t="s">
        <v>87</v>
      </c>
      <c r="G9" s="21" t="s">
        <v>29</v>
      </c>
      <c r="H9" s="41" t="s">
        <v>88</v>
      </c>
      <c r="I9" s="41" t="s">
        <v>89</v>
      </c>
      <c r="J9" s="32" t="s">
        <v>90</v>
      </c>
      <c r="K9" s="24">
        <v>41155</v>
      </c>
      <c r="L9" s="36">
        <v>119</v>
      </c>
      <c r="M9" s="26">
        <f t="shared" si="0"/>
        <v>41274</v>
      </c>
      <c r="N9" s="26">
        <v>45754</v>
      </c>
      <c r="O9" s="17" t="s">
        <v>91</v>
      </c>
      <c r="P9" s="23" t="s">
        <v>92</v>
      </c>
      <c r="Q9" s="33" t="s">
        <v>55</v>
      </c>
      <c r="R9" s="33" t="s">
        <v>93</v>
      </c>
      <c r="S9" s="33" t="s">
        <v>68</v>
      </c>
      <c r="T9" s="34" t="s">
        <v>36</v>
      </c>
      <c r="U9" s="34" t="s">
        <v>36</v>
      </c>
      <c r="V9" s="33" t="s">
        <v>94</v>
      </c>
      <c r="W9" s="34" t="s">
        <v>95</v>
      </c>
      <c r="X9" s="37"/>
      <c r="Y9" s="30">
        <f t="shared" si="1"/>
        <v>0</v>
      </c>
      <c r="Z9" s="31">
        <v>45566</v>
      </c>
      <c r="AA9" s="31">
        <v>45747</v>
      </c>
    </row>
    <row r="10" spans="1:27" s="38" customFormat="1" ht="19.5" customHeight="1">
      <c r="A10" s="15">
        <v>11042</v>
      </c>
      <c r="B10" s="16" t="s">
        <v>60</v>
      </c>
      <c r="C10" s="17" t="s">
        <v>96</v>
      </c>
      <c r="D10" s="18" t="s">
        <v>97</v>
      </c>
      <c r="E10" s="19" t="s">
        <v>27</v>
      </c>
      <c r="F10" s="20" t="s">
        <v>98</v>
      </c>
      <c r="G10" s="21" t="s">
        <v>29</v>
      </c>
      <c r="H10" s="41" t="s">
        <v>99</v>
      </c>
      <c r="I10" s="23" t="s">
        <v>100</v>
      </c>
      <c r="J10" s="32" t="s">
        <v>82</v>
      </c>
      <c r="K10" s="24">
        <v>41452</v>
      </c>
      <c r="L10" s="36">
        <v>119</v>
      </c>
      <c r="M10" s="26">
        <f t="shared" si="0"/>
        <v>41571</v>
      </c>
      <c r="N10" s="26">
        <v>45754</v>
      </c>
      <c r="O10" s="17" t="s">
        <v>101</v>
      </c>
      <c r="P10" s="33" t="s">
        <v>76</v>
      </c>
      <c r="Q10" s="33" t="s">
        <v>59</v>
      </c>
      <c r="R10" s="34" t="s">
        <v>36</v>
      </c>
      <c r="S10" s="34" t="s">
        <v>36</v>
      </c>
      <c r="T10" s="34" t="s">
        <v>36</v>
      </c>
      <c r="U10" s="34" t="s">
        <v>36</v>
      </c>
      <c r="V10" s="33" t="s">
        <v>102</v>
      </c>
      <c r="W10" s="33" t="s">
        <v>102</v>
      </c>
      <c r="X10" s="37"/>
      <c r="Y10" s="30">
        <f t="shared" si="1"/>
        <v>0</v>
      </c>
      <c r="Z10" s="31">
        <v>45566</v>
      </c>
      <c r="AA10" s="31">
        <v>45747</v>
      </c>
    </row>
    <row r="11" spans="1:27" s="38" customFormat="1" ht="19.5" customHeight="1">
      <c r="A11" s="15">
        <v>11046</v>
      </c>
      <c r="B11" s="16" t="s">
        <v>84</v>
      </c>
      <c r="C11" s="17" t="s">
        <v>103</v>
      </c>
      <c r="D11" s="18" t="s">
        <v>104</v>
      </c>
      <c r="E11" s="19" t="s">
        <v>47</v>
      </c>
      <c r="F11" s="20" t="s">
        <v>105</v>
      </c>
      <c r="G11" s="21" t="s">
        <v>29</v>
      </c>
      <c r="H11" s="41" t="s">
        <v>88</v>
      </c>
      <c r="I11" s="41" t="s">
        <v>106</v>
      </c>
      <c r="J11" s="32" t="s">
        <v>42</v>
      </c>
      <c r="K11" s="24">
        <v>41499</v>
      </c>
      <c r="L11" s="36">
        <v>119</v>
      </c>
      <c r="M11" s="26">
        <f t="shared" si="0"/>
        <v>41618</v>
      </c>
      <c r="N11" s="26">
        <v>45754</v>
      </c>
      <c r="O11" s="17" t="s">
        <v>107</v>
      </c>
      <c r="P11" s="34" t="s">
        <v>95</v>
      </c>
      <c r="Q11" s="33" t="s">
        <v>59</v>
      </c>
      <c r="R11" s="34" t="s">
        <v>34</v>
      </c>
      <c r="S11" s="33" t="s">
        <v>35</v>
      </c>
      <c r="T11" s="34" t="s">
        <v>36</v>
      </c>
      <c r="U11" s="34" t="s">
        <v>36</v>
      </c>
      <c r="V11" s="34" t="s">
        <v>34</v>
      </c>
      <c r="W11" s="34" t="s">
        <v>34</v>
      </c>
      <c r="X11" s="37"/>
      <c r="Y11" s="30">
        <f t="shared" si="1"/>
        <v>0</v>
      </c>
      <c r="Z11" s="31">
        <v>45566</v>
      </c>
      <c r="AA11" s="31">
        <v>45747</v>
      </c>
    </row>
    <row r="12" spans="1:27" s="38" customFormat="1" ht="19.5" customHeight="1">
      <c r="A12" s="15">
        <v>11054</v>
      </c>
      <c r="B12" s="16" t="s">
        <v>60</v>
      </c>
      <c r="C12" s="17" t="s">
        <v>108</v>
      </c>
      <c r="D12" s="18" t="s">
        <v>109</v>
      </c>
      <c r="E12" s="19" t="s">
        <v>27</v>
      </c>
      <c r="F12" s="20" t="s">
        <v>110</v>
      </c>
      <c r="G12" s="21" t="s">
        <v>29</v>
      </c>
      <c r="H12" s="41" t="s">
        <v>111</v>
      </c>
      <c r="I12" s="41" t="s">
        <v>111</v>
      </c>
      <c r="J12" s="32" t="s">
        <v>90</v>
      </c>
      <c r="K12" s="24">
        <v>41575</v>
      </c>
      <c r="L12" s="36">
        <v>119</v>
      </c>
      <c r="M12" s="26">
        <f t="shared" si="0"/>
        <v>41694</v>
      </c>
      <c r="N12" s="26">
        <v>45754</v>
      </c>
      <c r="O12" s="17" t="s">
        <v>112</v>
      </c>
      <c r="P12" s="33" t="s">
        <v>113</v>
      </c>
      <c r="Q12" s="33" t="s">
        <v>55</v>
      </c>
      <c r="R12" s="33" t="s">
        <v>56</v>
      </c>
      <c r="S12" s="33" t="s">
        <v>57</v>
      </c>
      <c r="T12" s="34" t="s">
        <v>114</v>
      </c>
      <c r="U12" s="34" t="s">
        <v>68</v>
      </c>
      <c r="V12" s="34" t="s">
        <v>114</v>
      </c>
      <c r="W12" s="34" t="s">
        <v>58</v>
      </c>
      <c r="X12" s="37"/>
      <c r="Y12" s="30">
        <f t="shared" si="1"/>
        <v>0</v>
      </c>
      <c r="Z12" s="31">
        <v>45566</v>
      </c>
      <c r="AA12" s="31">
        <v>45747</v>
      </c>
    </row>
    <row r="13" spans="1:27" s="38" customFormat="1" ht="19.5" customHeight="1">
      <c r="A13" s="15">
        <v>11063</v>
      </c>
      <c r="B13" s="16" t="s">
        <v>60</v>
      </c>
      <c r="C13" s="17" t="s">
        <v>115</v>
      </c>
      <c r="D13" s="18" t="s">
        <v>116</v>
      </c>
      <c r="E13" s="19" t="s">
        <v>27</v>
      </c>
      <c r="F13" s="20" t="s">
        <v>117</v>
      </c>
      <c r="G13" s="21" t="s">
        <v>49</v>
      </c>
      <c r="H13" s="41" t="s">
        <v>118</v>
      </c>
      <c r="I13" s="41" t="s">
        <v>119</v>
      </c>
      <c r="J13" s="32" t="s">
        <v>120</v>
      </c>
      <c r="K13" s="24">
        <v>41660</v>
      </c>
      <c r="L13" s="36">
        <v>119</v>
      </c>
      <c r="M13" s="26">
        <f t="shared" si="0"/>
        <v>41779</v>
      </c>
      <c r="N13" s="26">
        <v>45754</v>
      </c>
      <c r="O13" s="17" t="s">
        <v>121</v>
      </c>
      <c r="P13" s="23" t="s">
        <v>122</v>
      </c>
      <c r="Q13" s="33" t="s">
        <v>55</v>
      </c>
      <c r="R13" s="33" t="s">
        <v>123</v>
      </c>
      <c r="S13" s="33" t="s">
        <v>57</v>
      </c>
      <c r="T13" s="34" t="s">
        <v>58</v>
      </c>
      <c r="U13" s="34" t="s">
        <v>59</v>
      </c>
      <c r="V13" s="34" t="s">
        <v>58</v>
      </c>
      <c r="W13" s="34" t="s">
        <v>58</v>
      </c>
      <c r="X13" s="37"/>
      <c r="Y13" s="30">
        <f t="shared" si="1"/>
        <v>0</v>
      </c>
      <c r="Z13" s="31">
        <v>45566</v>
      </c>
      <c r="AA13" s="31">
        <v>45747</v>
      </c>
    </row>
    <row r="14" spans="1:27" s="38" customFormat="1" ht="19.5" customHeight="1">
      <c r="A14" s="15">
        <v>11069</v>
      </c>
      <c r="B14" s="16" t="s">
        <v>60</v>
      </c>
      <c r="C14" s="17" t="s">
        <v>124</v>
      </c>
      <c r="D14" s="18" t="s">
        <v>125</v>
      </c>
      <c r="E14" s="19" t="s">
        <v>27</v>
      </c>
      <c r="F14" s="20" t="s">
        <v>126</v>
      </c>
      <c r="G14" s="21" t="s">
        <v>29</v>
      </c>
      <c r="H14" s="41" t="s">
        <v>99</v>
      </c>
      <c r="I14" s="23" t="s">
        <v>127</v>
      </c>
      <c r="J14" s="32" t="s">
        <v>82</v>
      </c>
      <c r="K14" s="24">
        <v>41691</v>
      </c>
      <c r="L14" s="36">
        <v>119</v>
      </c>
      <c r="M14" s="26">
        <f t="shared" si="0"/>
        <v>41810</v>
      </c>
      <c r="N14" s="26">
        <v>45754</v>
      </c>
      <c r="O14" s="17" t="s">
        <v>128</v>
      </c>
      <c r="P14" s="33" t="s">
        <v>76</v>
      </c>
      <c r="Q14" s="33" t="s">
        <v>59</v>
      </c>
      <c r="R14" s="34" t="s">
        <v>36</v>
      </c>
      <c r="S14" s="34" t="s">
        <v>36</v>
      </c>
      <c r="T14" s="34" t="s">
        <v>36</v>
      </c>
      <c r="U14" s="34" t="s">
        <v>36</v>
      </c>
      <c r="V14" s="33" t="s">
        <v>102</v>
      </c>
      <c r="W14" s="33" t="s">
        <v>102</v>
      </c>
      <c r="X14" s="37"/>
      <c r="Y14" s="30">
        <f t="shared" si="1"/>
        <v>0</v>
      </c>
      <c r="Z14" s="31">
        <v>45566</v>
      </c>
      <c r="AA14" s="31">
        <v>45747</v>
      </c>
    </row>
    <row r="15" spans="1:27" s="38" customFormat="1" ht="19.5" customHeight="1">
      <c r="A15" s="15">
        <v>11077</v>
      </c>
      <c r="B15" s="16" t="s">
        <v>60</v>
      </c>
      <c r="C15" s="17" t="s">
        <v>129</v>
      </c>
      <c r="D15" s="18" t="s">
        <v>130</v>
      </c>
      <c r="E15" s="19" t="s">
        <v>27</v>
      </c>
      <c r="F15" s="20" t="s">
        <v>131</v>
      </c>
      <c r="G15" s="21" t="s">
        <v>29</v>
      </c>
      <c r="H15" s="23" t="s">
        <v>80</v>
      </c>
      <c r="I15" s="23" t="s">
        <v>132</v>
      </c>
      <c r="J15" s="32" t="s">
        <v>133</v>
      </c>
      <c r="K15" s="24">
        <v>41719</v>
      </c>
      <c r="L15" s="42">
        <f>119+30</f>
        <v>149</v>
      </c>
      <c r="M15" s="26">
        <f t="shared" si="0"/>
        <v>41868</v>
      </c>
      <c r="N15" s="26">
        <v>45754</v>
      </c>
      <c r="O15" s="17" t="s">
        <v>134</v>
      </c>
      <c r="P15" s="33" t="s">
        <v>135</v>
      </c>
      <c r="Q15" s="33" t="s">
        <v>57</v>
      </c>
      <c r="R15" s="33" t="s">
        <v>67</v>
      </c>
      <c r="S15" s="33" t="s">
        <v>68</v>
      </c>
      <c r="T15" s="33" t="s">
        <v>36</v>
      </c>
      <c r="U15" s="33" t="s">
        <v>36</v>
      </c>
      <c r="V15" s="33" t="s">
        <v>69</v>
      </c>
      <c r="W15" s="33" t="s">
        <v>34</v>
      </c>
      <c r="X15" s="37"/>
      <c r="Y15" s="30">
        <f t="shared" si="1"/>
        <v>0</v>
      </c>
      <c r="Z15" s="31">
        <v>45566</v>
      </c>
      <c r="AA15" s="31">
        <v>45747</v>
      </c>
    </row>
    <row r="16" spans="1:27" s="38" customFormat="1" ht="19.5" customHeight="1">
      <c r="A16" s="15">
        <v>11082</v>
      </c>
      <c r="B16" s="16" t="s">
        <v>84</v>
      </c>
      <c r="C16" s="17" t="s">
        <v>136</v>
      </c>
      <c r="D16" s="18" t="s">
        <v>137</v>
      </c>
      <c r="E16" s="19" t="s">
        <v>47</v>
      </c>
      <c r="F16" s="20" t="s">
        <v>138</v>
      </c>
      <c r="G16" s="21" t="s">
        <v>49</v>
      </c>
      <c r="H16" s="23" t="s">
        <v>50</v>
      </c>
      <c r="I16" s="41" t="s">
        <v>51</v>
      </c>
      <c r="J16" s="32" t="s">
        <v>139</v>
      </c>
      <c r="K16" s="24">
        <v>41719</v>
      </c>
      <c r="L16" s="36">
        <v>119</v>
      </c>
      <c r="M16" s="26">
        <f t="shared" si="0"/>
        <v>41838</v>
      </c>
      <c r="N16" s="26">
        <v>45754</v>
      </c>
      <c r="O16" s="20" t="s">
        <v>140</v>
      </c>
      <c r="P16" s="39" t="s">
        <v>54</v>
      </c>
      <c r="Q16" s="33" t="s">
        <v>55</v>
      </c>
      <c r="R16" s="34" t="s">
        <v>56</v>
      </c>
      <c r="S16" s="34" t="s">
        <v>57</v>
      </c>
      <c r="T16" s="34" t="s">
        <v>58</v>
      </c>
      <c r="U16" s="33" t="s">
        <v>59</v>
      </c>
      <c r="V16" s="34" t="s">
        <v>58</v>
      </c>
      <c r="W16" s="34" t="s">
        <v>58</v>
      </c>
      <c r="X16" s="37"/>
      <c r="Y16" s="30">
        <f t="shared" si="1"/>
        <v>0</v>
      </c>
      <c r="Z16" s="31">
        <v>45566</v>
      </c>
      <c r="AA16" s="31">
        <v>45747</v>
      </c>
    </row>
    <row r="17" spans="1:27" s="38" customFormat="1" ht="19.5" customHeight="1">
      <c r="A17" s="15">
        <v>11087</v>
      </c>
      <c r="B17" s="16" t="s">
        <v>60</v>
      </c>
      <c r="C17" s="17" t="s">
        <v>141</v>
      </c>
      <c r="D17" s="18" t="s">
        <v>142</v>
      </c>
      <c r="E17" s="19" t="s">
        <v>27</v>
      </c>
      <c r="F17" s="20" t="s">
        <v>143</v>
      </c>
      <c r="G17" s="21" t="s">
        <v>29</v>
      </c>
      <c r="H17" s="41" t="s">
        <v>144</v>
      </c>
      <c r="I17" s="41" t="s">
        <v>144</v>
      </c>
      <c r="J17" s="32" t="s">
        <v>133</v>
      </c>
      <c r="K17" s="24">
        <v>41750</v>
      </c>
      <c r="L17" s="36">
        <v>119</v>
      </c>
      <c r="M17" s="26">
        <f t="shared" si="0"/>
        <v>41869</v>
      </c>
      <c r="N17" s="26">
        <v>45754</v>
      </c>
      <c r="O17" s="17" t="s">
        <v>145</v>
      </c>
      <c r="P17" s="34" t="s">
        <v>114</v>
      </c>
      <c r="Q17" s="33" t="s">
        <v>68</v>
      </c>
      <c r="R17" s="34" t="s">
        <v>146</v>
      </c>
      <c r="S17" s="34" t="s">
        <v>59</v>
      </c>
      <c r="T17" s="34" t="s">
        <v>36</v>
      </c>
      <c r="U17" s="34" t="s">
        <v>36</v>
      </c>
      <c r="V17" s="34" t="s">
        <v>146</v>
      </c>
      <c r="W17" s="34" t="s">
        <v>146</v>
      </c>
      <c r="X17" s="37"/>
      <c r="Y17" s="30">
        <f t="shared" si="1"/>
        <v>0</v>
      </c>
      <c r="Z17" s="31">
        <v>45566</v>
      </c>
      <c r="AA17" s="31">
        <v>45747</v>
      </c>
    </row>
    <row r="18" spans="1:27" s="38" customFormat="1" ht="19.5" customHeight="1">
      <c r="A18" s="15">
        <v>11091</v>
      </c>
      <c r="B18" s="16" t="s">
        <v>84</v>
      </c>
      <c r="C18" s="17" t="s">
        <v>147</v>
      </c>
      <c r="D18" s="18" t="s">
        <v>148</v>
      </c>
      <c r="E18" s="19" t="s">
        <v>47</v>
      </c>
      <c r="F18" s="20" t="s">
        <v>149</v>
      </c>
      <c r="G18" s="21" t="s">
        <v>49</v>
      </c>
      <c r="H18" s="41" t="s">
        <v>118</v>
      </c>
      <c r="I18" s="41" t="s">
        <v>150</v>
      </c>
      <c r="J18" s="32" t="s">
        <v>82</v>
      </c>
      <c r="K18" s="24">
        <v>41761</v>
      </c>
      <c r="L18" s="36">
        <v>119</v>
      </c>
      <c r="M18" s="26">
        <f t="shared" si="0"/>
        <v>41880</v>
      </c>
      <c r="N18" s="26">
        <v>45754</v>
      </c>
      <c r="O18" s="17" t="s">
        <v>123</v>
      </c>
      <c r="P18" s="34" t="s">
        <v>58</v>
      </c>
      <c r="Q18" s="33" t="s">
        <v>59</v>
      </c>
      <c r="R18" s="34" t="s">
        <v>36</v>
      </c>
      <c r="S18" s="34" t="s">
        <v>36</v>
      </c>
      <c r="T18" s="34" t="s">
        <v>36</v>
      </c>
      <c r="U18" s="34" t="s">
        <v>36</v>
      </c>
      <c r="V18" s="34" t="s">
        <v>58</v>
      </c>
      <c r="W18" s="34" t="s">
        <v>58</v>
      </c>
      <c r="X18" s="37"/>
      <c r="Y18" s="30">
        <f t="shared" si="1"/>
        <v>0</v>
      </c>
      <c r="Z18" s="31">
        <v>45566</v>
      </c>
      <c r="AA18" s="31">
        <v>45747</v>
      </c>
    </row>
    <row r="19" spans="1:27" s="38" customFormat="1" ht="19.5" customHeight="1">
      <c r="A19" s="15">
        <v>11092</v>
      </c>
      <c r="B19" s="16" t="s">
        <v>60</v>
      </c>
      <c r="C19" s="17" t="s">
        <v>151</v>
      </c>
      <c r="D19" s="18" t="s">
        <v>152</v>
      </c>
      <c r="E19" s="19" t="s">
        <v>27</v>
      </c>
      <c r="F19" s="20" t="s">
        <v>153</v>
      </c>
      <c r="G19" s="21" t="s">
        <v>49</v>
      </c>
      <c r="H19" s="43" t="s">
        <v>154</v>
      </c>
      <c r="I19" s="23" t="s">
        <v>155</v>
      </c>
      <c r="J19" s="32" t="s">
        <v>133</v>
      </c>
      <c r="K19" s="24">
        <v>41761</v>
      </c>
      <c r="L19" s="36">
        <v>119</v>
      </c>
      <c r="M19" s="26">
        <f t="shared" si="0"/>
        <v>41880</v>
      </c>
      <c r="N19" s="26">
        <v>45754</v>
      </c>
      <c r="O19" s="17" t="s">
        <v>156</v>
      </c>
      <c r="P19" s="33" t="s">
        <v>157</v>
      </c>
      <c r="Q19" s="33" t="s">
        <v>57</v>
      </c>
      <c r="R19" s="34" t="s">
        <v>158</v>
      </c>
      <c r="S19" s="34" t="s">
        <v>59</v>
      </c>
      <c r="T19" s="34" t="s">
        <v>36</v>
      </c>
      <c r="U19" s="34" t="s">
        <v>36</v>
      </c>
      <c r="V19" s="34" t="s">
        <v>158</v>
      </c>
      <c r="W19" s="34" t="s">
        <v>158</v>
      </c>
      <c r="X19" s="37"/>
      <c r="Y19" s="30">
        <f t="shared" si="1"/>
        <v>0</v>
      </c>
      <c r="Z19" s="31">
        <v>45566</v>
      </c>
      <c r="AA19" s="31">
        <v>45747</v>
      </c>
    </row>
    <row r="20" spans="1:27" s="38" customFormat="1" ht="19.5" customHeight="1">
      <c r="A20" s="15">
        <v>11093</v>
      </c>
      <c r="B20" s="16" t="s">
        <v>84</v>
      </c>
      <c r="C20" s="17" t="s">
        <v>159</v>
      </c>
      <c r="D20" s="18" t="s">
        <v>160</v>
      </c>
      <c r="E20" s="35" t="s">
        <v>47</v>
      </c>
      <c r="F20" s="20" t="s">
        <v>161</v>
      </c>
      <c r="G20" s="21" t="s">
        <v>49</v>
      </c>
      <c r="H20" s="23" t="s">
        <v>162</v>
      </c>
      <c r="I20" s="23" t="s">
        <v>162</v>
      </c>
      <c r="J20" s="32" t="s">
        <v>82</v>
      </c>
      <c r="K20" s="24">
        <v>41761</v>
      </c>
      <c r="L20" s="42">
        <f>119+30</f>
        <v>149</v>
      </c>
      <c r="M20" s="26">
        <f t="shared" si="0"/>
        <v>41910</v>
      </c>
      <c r="N20" s="26">
        <v>45754</v>
      </c>
      <c r="O20" s="20" t="s">
        <v>163</v>
      </c>
      <c r="P20" s="34" t="s">
        <v>58</v>
      </c>
      <c r="Q20" s="33" t="s">
        <v>59</v>
      </c>
      <c r="R20" s="34" t="s">
        <v>36</v>
      </c>
      <c r="S20" s="34" t="s">
        <v>36</v>
      </c>
      <c r="T20" s="34" t="s">
        <v>36</v>
      </c>
      <c r="U20" s="34" t="s">
        <v>36</v>
      </c>
      <c r="V20" s="34" t="s">
        <v>58</v>
      </c>
      <c r="W20" s="34" t="s">
        <v>58</v>
      </c>
      <c r="X20" s="37"/>
      <c r="Y20" s="30">
        <f t="shared" si="1"/>
        <v>0</v>
      </c>
      <c r="Z20" s="31">
        <v>45566</v>
      </c>
      <c r="AA20" s="31">
        <v>45747</v>
      </c>
    </row>
    <row r="21" spans="1:27" ht="19.5" customHeight="1">
      <c r="A21" s="15">
        <v>11095</v>
      </c>
      <c r="B21" s="16" t="s">
        <v>60</v>
      </c>
      <c r="C21" s="17" t="s">
        <v>164</v>
      </c>
      <c r="D21" s="18" t="s">
        <v>165</v>
      </c>
      <c r="E21" s="35" t="s">
        <v>27</v>
      </c>
      <c r="F21" s="20" t="s">
        <v>166</v>
      </c>
      <c r="G21" s="21" t="s">
        <v>49</v>
      </c>
      <c r="H21" s="23" t="s">
        <v>80</v>
      </c>
      <c r="I21" s="23" t="s">
        <v>167</v>
      </c>
      <c r="J21" s="32" t="s">
        <v>133</v>
      </c>
      <c r="K21" s="24">
        <v>41780</v>
      </c>
      <c r="L21" s="36">
        <v>119</v>
      </c>
      <c r="M21" s="44">
        <f t="shared" si="0"/>
        <v>41899</v>
      </c>
      <c r="N21" s="26">
        <v>45754</v>
      </c>
      <c r="O21" s="20" t="s">
        <v>168</v>
      </c>
      <c r="P21" s="33" t="s">
        <v>135</v>
      </c>
      <c r="Q21" s="33" t="s">
        <v>57</v>
      </c>
      <c r="R21" s="33" t="s">
        <v>67</v>
      </c>
      <c r="S21" s="33" t="s">
        <v>68</v>
      </c>
      <c r="T21" s="33" t="s">
        <v>36</v>
      </c>
      <c r="U21" s="33" t="s">
        <v>36</v>
      </c>
      <c r="V21" s="33" t="s">
        <v>69</v>
      </c>
      <c r="W21" s="33" t="s">
        <v>34</v>
      </c>
      <c r="X21" s="29"/>
      <c r="Y21" s="30">
        <f t="shared" si="1"/>
        <v>0</v>
      </c>
      <c r="Z21" s="31">
        <v>45566</v>
      </c>
      <c r="AA21" s="31">
        <v>45747</v>
      </c>
    </row>
    <row r="22" spans="1:27" ht="19.5" customHeight="1">
      <c r="A22" s="15">
        <v>11096</v>
      </c>
      <c r="B22" s="16" t="s">
        <v>60</v>
      </c>
      <c r="C22" s="17" t="s">
        <v>169</v>
      </c>
      <c r="D22" s="18" t="s">
        <v>170</v>
      </c>
      <c r="E22" s="35" t="s">
        <v>27</v>
      </c>
      <c r="F22" s="20" t="s">
        <v>171</v>
      </c>
      <c r="G22" s="21" t="s">
        <v>29</v>
      </c>
      <c r="H22" s="23" t="s">
        <v>64</v>
      </c>
      <c r="I22" s="23" t="s">
        <v>172</v>
      </c>
      <c r="J22" s="32" t="s">
        <v>133</v>
      </c>
      <c r="K22" s="24">
        <v>41780</v>
      </c>
      <c r="L22" s="36">
        <v>119</v>
      </c>
      <c r="M22" s="44">
        <f t="shared" si="0"/>
        <v>41899</v>
      </c>
      <c r="N22" s="26">
        <v>45754</v>
      </c>
      <c r="O22" s="20" t="s">
        <v>173</v>
      </c>
      <c r="P22" s="33" t="s">
        <v>67</v>
      </c>
      <c r="Q22" s="33" t="s">
        <v>68</v>
      </c>
      <c r="R22" s="33" t="s">
        <v>36</v>
      </c>
      <c r="S22" s="33" t="s">
        <v>36</v>
      </c>
      <c r="T22" s="34" t="s">
        <v>36</v>
      </c>
      <c r="U22" s="34" t="s">
        <v>36</v>
      </c>
      <c r="V22" s="33" t="s">
        <v>69</v>
      </c>
      <c r="W22" s="33" t="s">
        <v>34</v>
      </c>
      <c r="X22" s="29"/>
      <c r="Y22" s="30">
        <f t="shared" si="1"/>
        <v>0</v>
      </c>
      <c r="Z22" s="31">
        <v>45566</v>
      </c>
      <c r="AA22" s="31">
        <v>45747</v>
      </c>
    </row>
    <row r="23" spans="1:27" s="38" customFormat="1" ht="19.5" customHeight="1">
      <c r="A23" s="15">
        <v>11106</v>
      </c>
      <c r="B23" s="16" t="s">
        <v>60</v>
      </c>
      <c r="C23" s="17" t="s">
        <v>174</v>
      </c>
      <c r="D23" s="18" t="s">
        <v>175</v>
      </c>
      <c r="E23" s="35" t="s">
        <v>27</v>
      </c>
      <c r="F23" s="20" t="s">
        <v>176</v>
      </c>
      <c r="G23" s="21" t="s">
        <v>49</v>
      </c>
      <c r="H23" s="23" t="s">
        <v>50</v>
      </c>
      <c r="I23" s="23" t="s">
        <v>51</v>
      </c>
      <c r="J23" s="32" t="s">
        <v>177</v>
      </c>
      <c r="K23" s="24">
        <v>41827</v>
      </c>
      <c r="L23" s="36">
        <v>119</v>
      </c>
      <c r="M23" s="45">
        <f t="shared" si="0"/>
        <v>41946</v>
      </c>
      <c r="N23" s="26">
        <v>45754</v>
      </c>
      <c r="O23" s="20" t="s">
        <v>178</v>
      </c>
      <c r="P23" s="39" t="s">
        <v>54</v>
      </c>
      <c r="Q23" s="33" t="s">
        <v>55</v>
      </c>
      <c r="R23" s="34" t="s">
        <v>56</v>
      </c>
      <c r="S23" s="34" t="s">
        <v>57</v>
      </c>
      <c r="T23" s="34" t="s">
        <v>58</v>
      </c>
      <c r="U23" s="33" t="s">
        <v>59</v>
      </c>
      <c r="V23" s="34" t="s">
        <v>58</v>
      </c>
      <c r="W23" s="34" t="s">
        <v>58</v>
      </c>
      <c r="X23" s="37"/>
      <c r="Y23" s="30">
        <f t="shared" si="1"/>
        <v>0</v>
      </c>
      <c r="Z23" s="31">
        <v>45566</v>
      </c>
      <c r="AA23" s="31">
        <v>45747</v>
      </c>
    </row>
    <row r="24" spans="1:27" s="38" customFormat="1" ht="19.5" customHeight="1">
      <c r="A24" s="15">
        <v>11107</v>
      </c>
      <c r="B24" s="16" t="s">
        <v>84</v>
      </c>
      <c r="C24" s="17" t="s">
        <v>179</v>
      </c>
      <c r="D24" s="18" t="s">
        <v>180</v>
      </c>
      <c r="E24" s="35" t="s">
        <v>47</v>
      </c>
      <c r="F24" s="20" t="s">
        <v>181</v>
      </c>
      <c r="G24" s="21" t="s">
        <v>29</v>
      </c>
      <c r="H24" s="23" t="s">
        <v>182</v>
      </c>
      <c r="I24" s="23" t="s">
        <v>183</v>
      </c>
      <c r="J24" s="32" t="s">
        <v>82</v>
      </c>
      <c r="K24" s="24">
        <v>41841</v>
      </c>
      <c r="L24" s="36">
        <v>119</v>
      </c>
      <c r="M24" s="45">
        <f t="shared" si="0"/>
        <v>41960</v>
      </c>
      <c r="N24" s="26">
        <v>45754</v>
      </c>
      <c r="O24" s="20" t="s">
        <v>184</v>
      </c>
      <c r="P24" s="28" t="s">
        <v>114</v>
      </c>
      <c r="Q24" s="28" t="s">
        <v>68</v>
      </c>
      <c r="R24" s="34" t="s">
        <v>185</v>
      </c>
      <c r="S24" s="33" t="s">
        <v>59</v>
      </c>
      <c r="T24" s="28" t="s">
        <v>36</v>
      </c>
      <c r="U24" s="28" t="s">
        <v>36</v>
      </c>
      <c r="V24" s="34" t="s">
        <v>58</v>
      </c>
      <c r="W24" s="34" t="s">
        <v>58</v>
      </c>
      <c r="X24" s="37"/>
      <c r="Y24" s="30">
        <f t="shared" si="1"/>
        <v>0</v>
      </c>
      <c r="Z24" s="31">
        <v>45566</v>
      </c>
      <c r="AA24" s="31">
        <v>45747</v>
      </c>
    </row>
    <row r="25" spans="1:27" s="38" customFormat="1" ht="19.5" customHeight="1">
      <c r="A25" s="15">
        <v>11108</v>
      </c>
      <c r="B25" s="16" t="s">
        <v>60</v>
      </c>
      <c r="C25" s="46" t="s">
        <v>186</v>
      </c>
      <c r="D25" s="47" t="s">
        <v>187</v>
      </c>
      <c r="E25" s="35" t="s">
        <v>27</v>
      </c>
      <c r="F25" s="20" t="s">
        <v>188</v>
      </c>
      <c r="G25" s="21" t="s">
        <v>49</v>
      </c>
      <c r="H25" s="23" t="s">
        <v>189</v>
      </c>
      <c r="I25" s="41" t="s">
        <v>189</v>
      </c>
      <c r="J25" s="32" t="s">
        <v>82</v>
      </c>
      <c r="K25" s="24">
        <v>41841</v>
      </c>
      <c r="L25" s="36">
        <v>119</v>
      </c>
      <c r="M25" s="45">
        <f t="shared" si="0"/>
        <v>41960</v>
      </c>
      <c r="N25" s="26">
        <v>45754</v>
      </c>
      <c r="O25" s="20" t="s">
        <v>190</v>
      </c>
      <c r="P25" s="28" t="s">
        <v>95</v>
      </c>
      <c r="Q25" s="28" t="s">
        <v>59</v>
      </c>
      <c r="R25" s="48" t="s">
        <v>36</v>
      </c>
      <c r="S25" s="48" t="s">
        <v>36</v>
      </c>
      <c r="T25" s="48" t="s">
        <v>36</v>
      </c>
      <c r="U25" s="48" t="s">
        <v>36</v>
      </c>
      <c r="V25" s="28" t="s">
        <v>95</v>
      </c>
      <c r="W25" s="28" t="s">
        <v>95</v>
      </c>
      <c r="X25" s="37"/>
      <c r="Y25" s="30">
        <f t="shared" si="1"/>
        <v>0</v>
      </c>
      <c r="Z25" s="31">
        <v>45566</v>
      </c>
      <c r="AA25" s="31">
        <v>45747</v>
      </c>
    </row>
    <row r="26" spans="1:27" s="38" customFormat="1" ht="19.5" customHeight="1">
      <c r="A26" s="15">
        <v>11110</v>
      </c>
      <c r="B26" s="16" t="s">
        <v>84</v>
      </c>
      <c r="C26" s="17" t="s">
        <v>191</v>
      </c>
      <c r="D26" s="18" t="s">
        <v>192</v>
      </c>
      <c r="E26" s="35" t="s">
        <v>47</v>
      </c>
      <c r="F26" s="20" t="s">
        <v>193</v>
      </c>
      <c r="G26" s="21" t="s">
        <v>29</v>
      </c>
      <c r="H26" s="23" t="s">
        <v>111</v>
      </c>
      <c r="I26" s="23" t="s">
        <v>111</v>
      </c>
      <c r="J26" s="32" t="s">
        <v>120</v>
      </c>
      <c r="K26" s="24">
        <v>41872</v>
      </c>
      <c r="L26" s="36">
        <v>119</v>
      </c>
      <c r="M26" s="45">
        <f t="shared" si="0"/>
        <v>41991</v>
      </c>
      <c r="N26" s="26">
        <v>45754</v>
      </c>
      <c r="O26" s="20" t="s">
        <v>194</v>
      </c>
      <c r="P26" s="33" t="s">
        <v>113</v>
      </c>
      <c r="Q26" s="33" t="s">
        <v>55</v>
      </c>
      <c r="R26" s="33" t="s">
        <v>56</v>
      </c>
      <c r="S26" s="33" t="s">
        <v>57</v>
      </c>
      <c r="T26" s="34" t="s">
        <v>114</v>
      </c>
      <c r="U26" s="34" t="s">
        <v>68</v>
      </c>
      <c r="V26" s="34" t="s">
        <v>114</v>
      </c>
      <c r="W26" s="34" t="s">
        <v>58</v>
      </c>
      <c r="X26" s="37"/>
      <c r="Y26" s="30">
        <f t="shared" si="1"/>
        <v>0</v>
      </c>
      <c r="Z26" s="31">
        <v>45566</v>
      </c>
      <c r="AA26" s="31">
        <v>45747</v>
      </c>
    </row>
    <row r="27" spans="1:27" s="38" customFormat="1" ht="19.5" customHeight="1">
      <c r="A27" s="15">
        <v>11117</v>
      </c>
      <c r="B27" s="16" t="s">
        <v>84</v>
      </c>
      <c r="C27" s="17" t="s">
        <v>195</v>
      </c>
      <c r="D27" s="18" t="s">
        <v>196</v>
      </c>
      <c r="E27" s="35" t="s">
        <v>47</v>
      </c>
      <c r="F27" s="20" t="s">
        <v>197</v>
      </c>
      <c r="G27" s="21" t="s">
        <v>29</v>
      </c>
      <c r="H27" s="23" t="s">
        <v>111</v>
      </c>
      <c r="I27" s="23" t="s">
        <v>111</v>
      </c>
      <c r="J27" s="23" t="s">
        <v>90</v>
      </c>
      <c r="K27" s="24">
        <v>41883</v>
      </c>
      <c r="L27" s="36">
        <v>119</v>
      </c>
      <c r="M27" s="45">
        <f t="shared" si="0"/>
        <v>42002</v>
      </c>
      <c r="N27" s="26">
        <v>45754</v>
      </c>
      <c r="O27" s="20" t="s">
        <v>198</v>
      </c>
      <c r="P27" s="33" t="s">
        <v>113</v>
      </c>
      <c r="Q27" s="33" t="s">
        <v>55</v>
      </c>
      <c r="R27" s="33" t="s">
        <v>56</v>
      </c>
      <c r="S27" s="33" t="s">
        <v>57</v>
      </c>
      <c r="T27" s="34" t="s">
        <v>114</v>
      </c>
      <c r="U27" s="34" t="s">
        <v>68</v>
      </c>
      <c r="V27" s="34" t="s">
        <v>114</v>
      </c>
      <c r="W27" s="34" t="s">
        <v>58</v>
      </c>
      <c r="X27" s="37"/>
      <c r="Y27" s="30">
        <f t="shared" si="1"/>
        <v>0</v>
      </c>
      <c r="Z27" s="31">
        <v>45566</v>
      </c>
      <c r="AA27" s="31">
        <v>45747</v>
      </c>
    </row>
    <row r="28" spans="1:27" s="38" customFormat="1" ht="19.5" customHeight="1">
      <c r="A28" s="15">
        <v>11123</v>
      </c>
      <c r="B28" s="16" t="s">
        <v>84</v>
      </c>
      <c r="C28" s="17" t="s">
        <v>199</v>
      </c>
      <c r="D28" s="18" t="s">
        <v>200</v>
      </c>
      <c r="E28" s="35" t="s">
        <v>47</v>
      </c>
      <c r="F28" s="20" t="s">
        <v>201</v>
      </c>
      <c r="G28" s="21" t="s">
        <v>49</v>
      </c>
      <c r="H28" s="23" t="s">
        <v>118</v>
      </c>
      <c r="I28" s="23" t="s">
        <v>202</v>
      </c>
      <c r="J28" s="32" t="s">
        <v>90</v>
      </c>
      <c r="K28" s="24">
        <v>41933</v>
      </c>
      <c r="L28" s="36">
        <v>119</v>
      </c>
      <c r="M28" s="45">
        <f t="shared" si="0"/>
        <v>42052</v>
      </c>
      <c r="N28" s="26">
        <v>45754</v>
      </c>
      <c r="O28" s="20" t="s">
        <v>203</v>
      </c>
      <c r="P28" s="39" t="s">
        <v>204</v>
      </c>
      <c r="Q28" s="34" t="s">
        <v>205</v>
      </c>
      <c r="R28" s="34" t="s">
        <v>123</v>
      </c>
      <c r="S28" s="34" t="s">
        <v>57</v>
      </c>
      <c r="T28" s="34" t="s">
        <v>58</v>
      </c>
      <c r="U28" s="34" t="s">
        <v>59</v>
      </c>
      <c r="V28" s="34" t="s">
        <v>58</v>
      </c>
      <c r="W28" s="34" t="s">
        <v>58</v>
      </c>
      <c r="X28" s="37"/>
      <c r="Y28" s="30">
        <f t="shared" si="1"/>
        <v>0</v>
      </c>
      <c r="Z28" s="31">
        <v>45566</v>
      </c>
      <c r="AA28" s="31">
        <v>45747</v>
      </c>
    </row>
    <row r="29" spans="1:27" s="38" customFormat="1" ht="19.5" customHeight="1">
      <c r="A29" s="15">
        <v>11124</v>
      </c>
      <c r="B29" s="16" t="s">
        <v>84</v>
      </c>
      <c r="C29" s="17" t="s">
        <v>206</v>
      </c>
      <c r="D29" s="18" t="s">
        <v>207</v>
      </c>
      <c r="E29" s="35" t="s">
        <v>47</v>
      </c>
      <c r="F29" s="20" t="s">
        <v>208</v>
      </c>
      <c r="G29" s="21" t="s">
        <v>49</v>
      </c>
      <c r="H29" s="23" t="s">
        <v>50</v>
      </c>
      <c r="I29" s="23" t="s">
        <v>209</v>
      </c>
      <c r="J29" s="32" t="s">
        <v>90</v>
      </c>
      <c r="K29" s="24">
        <v>41933</v>
      </c>
      <c r="L29" s="36">
        <v>119</v>
      </c>
      <c r="M29" s="45">
        <f t="shared" si="0"/>
        <v>42052</v>
      </c>
      <c r="N29" s="26">
        <v>45754</v>
      </c>
      <c r="O29" s="20" t="s">
        <v>210</v>
      </c>
      <c r="P29" s="33" t="s">
        <v>211</v>
      </c>
      <c r="Q29" s="33" t="s">
        <v>55</v>
      </c>
      <c r="R29" s="34" t="s">
        <v>56</v>
      </c>
      <c r="S29" s="33" t="s">
        <v>57</v>
      </c>
      <c r="T29" s="34" t="s">
        <v>58</v>
      </c>
      <c r="U29" s="33" t="s">
        <v>59</v>
      </c>
      <c r="V29" s="34" t="s">
        <v>58</v>
      </c>
      <c r="W29" s="34" t="s">
        <v>58</v>
      </c>
      <c r="X29" s="37"/>
      <c r="Y29" s="30">
        <f t="shared" si="1"/>
        <v>0</v>
      </c>
      <c r="Z29" s="31">
        <v>45566</v>
      </c>
      <c r="AA29" s="31">
        <v>45747</v>
      </c>
    </row>
    <row r="30" spans="1:27" s="38" customFormat="1" ht="19.5" customHeight="1">
      <c r="A30" s="15">
        <v>11125</v>
      </c>
      <c r="B30" s="16" t="s">
        <v>84</v>
      </c>
      <c r="C30" s="17" t="s">
        <v>212</v>
      </c>
      <c r="D30" s="18" t="s">
        <v>213</v>
      </c>
      <c r="E30" s="35" t="s">
        <v>47</v>
      </c>
      <c r="F30" s="20" t="s">
        <v>214</v>
      </c>
      <c r="G30" s="21" t="s">
        <v>49</v>
      </c>
      <c r="H30" s="23" t="s">
        <v>118</v>
      </c>
      <c r="I30" s="23" t="s">
        <v>202</v>
      </c>
      <c r="J30" s="32" t="s">
        <v>139</v>
      </c>
      <c r="K30" s="24">
        <v>41933</v>
      </c>
      <c r="L30" s="36">
        <v>119</v>
      </c>
      <c r="M30" s="45">
        <f t="shared" si="0"/>
        <v>42052</v>
      </c>
      <c r="N30" s="26">
        <v>45754</v>
      </c>
      <c r="O30" s="20" t="s">
        <v>215</v>
      </c>
      <c r="P30" s="39" t="s">
        <v>204</v>
      </c>
      <c r="Q30" s="34" t="s">
        <v>205</v>
      </c>
      <c r="R30" s="34" t="s">
        <v>123</v>
      </c>
      <c r="S30" s="34" t="s">
        <v>57</v>
      </c>
      <c r="T30" s="34" t="s">
        <v>58</v>
      </c>
      <c r="U30" s="34" t="s">
        <v>59</v>
      </c>
      <c r="V30" s="34" t="s">
        <v>58</v>
      </c>
      <c r="W30" s="34" t="s">
        <v>58</v>
      </c>
      <c r="X30" s="37"/>
      <c r="Y30" s="30">
        <f t="shared" si="1"/>
        <v>0</v>
      </c>
      <c r="Z30" s="31">
        <v>45566</v>
      </c>
      <c r="AA30" s="31">
        <v>45747</v>
      </c>
    </row>
    <row r="31" spans="1:27" s="38" customFormat="1" ht="19.5" customHeight="1">
      <c r="A31" s="15">
        <v>11127</v>
      </c>
      <c r="B31" s="16" t="s">
        <v>60</v>
      </c>
      <c r="C31" s="17" t="s">
        <v>216</v>
      </c>
      <c r="D31" s="18" t="s">
        <v>217</v>
      </c>
      <c r="E31" s="35" t="s">
        <v>27</v>
      </c>
      <c r="F31" s="20" t="s">
        <v>218</v>
      </c>
      <c r="G31" s="21" t="s">
        <v>49</v>
      </c>
      <c r="H31" s="49" t="s">
        <v>219</v>
      </c>
      <c r="I31" s="23" t="s">
        <v>220</v>
      </c>
      <c r="J31" s="32" t="s">
        <v>133</v>
      </c>
      <c r="K31" s="50">
        <v>41964</v>
      </c>
      <c r="L31" s="36">
        <v>119</v>
      </c>
      <c r="M31" s="45">
        <f t="shared" si="0"/>
        <v>42083</v>
      </c>
      <c r="N31" s="26">
        <v>45754</v>
      </c>
      <c r="O31" s="20" t="s">
        <v>221</v>
      </c>
      <c r="P31" s="23" t="s">
        <v>222</v>
      </c>
      <c r="Q31" s="34" t="s">
        <v>68</v>
      </c>
      <c r="R31" s="27" t="s">
        <v>223</v>
      </c>
      <c r="S31" s="23" t="s">
        <v>59</v>
      </c>
      <c r="T31" s="48" t="s">
        <v>36</v>
      </c>
      <c r="U31" s="34" t="s">
        <v>36</v>
      </c>
      <c r="V31" s="27" t="s">
        <v>223</v>
      </c>
      <c r="W31" s="27" t="s">
        <v>223</v>
      </c>
      <c r="X31" s="37"/>
      <c r="Y31" s="30">
        <f t="shared" si="1"/>
        <v>0</v>
      </c>
      <c r="Z31" s="31">
        <v>45566</v>
      </c>
      <c r="AA31" s="31">
        <v>45747</v>
      </c>
    </row>
    <row r="32" spans="1:27" s="38" customFormat="1" ht="19.5" customHeight="1">
      <c r="A32" s="15">
        <v>11132</v>
      </c>
      <c r="B32" s="16" t="s">
        <v>60</v>
      </c>
      <c r="C32" s="17" t="s">
        <v>224</v>
      </c>
      <c r="D32" s="18" t="s">
        <v>225</v>
      </c>
      <c r="E32" s="35" t="s">
        <v>27</v>
      </c>
      <c r="F32" s="20" t="s">
        <v>226</v>
      </c>
      <c r="G32" s="21" t="s">
        <v>49</v>
      </c>
      <c r="H32" s="23" t="s">
        <v>189</v>
      </c>
      <c r="I32" s="23" t="s">
        <v>189</v>
      </c>
      <c r="J32" s="32" t="s">
        <v>133</v>
      </c>
      <c r="K32" s="50">
        <v>42009</v>
      </c>
      <c r="L32" s="36">
        <v>119</v>
      </c>
      <c r="M32" s="45">
        <f t="shared" si="0"/>
        <v>42128</v>
      </c>
      <c r="N32" s="26">
        <v>45754</v>
      </c>
      <c r="O32" s="20" t="s">
        <v>227</v>
      </c>
      <c r="P32" s="34" t="s">
        <v>228</v>
      </c>
      <c r="Q32" s="34" t="s">
        <v>57</v>
      </c>
      <c r="R32" s="28" t="s">
        <v>95</v>
      </c>
      <c r="S32" s="28" t="s">
        <v>59</v>
      </c>
      <c r="T32" s="48" t="s">
        <v>36</v>
      </c>
      <c r="U32" s="48" t="s">
        <v>36</v>
      </c>
      <c r="V32" s="28" t="s">
        <v>95</v>
      </c>
      <c r="W32" s="28" t="s">
        <v>95</v>
      </c>
      <c r="X32" s="37"/>
      <c r="Y32" s="30">
        <f t="shared" si="1"/>
        <v>0</v>
      </c>
      <c r="Z32" s="31">
        <v>45566</v>
      </c>
      <c r="AA32" s="31">
        <v>45747</v>
      </c>
    </row>
    <row r="33" spans="1:27" s="38" customFormat="1" ht="19.5" customHeight="1">
      <c r="A33" s="15">
        <v>11134</v>
      </c>
      <c r="B33" s="51" t="s">
        <v>84</v>
      </c>
      <c r="C33" s="52" t="s">
        <v>229</v>
      </c>
      <c r="D33" s="53" t="s">
        <v>230</v>
      </c>
      <c r="E33" s="35" t="s">
        <v>47</v>
      </c>
      <c r="F33" s="20" t="s">
        <v>231</v>
      </c>
      <c r="G33" s="21" t="s">
        <v>29</v>
      </c>
      <c r="H33" s="23" t="s">
        <v>232</v>
      </c>
      <c r="I33" s="54" t="s">
        <v>233</v>
      </c>
      <c r="J33" s="32" t="s">
        <v>82</v>
      </c>
      <c r="K33" s="50">
        <v>42025</v>
      </c>
      <c r="L33" s="55">
        <v>119</v>
      </c>
      <c r="M33" s="45">
        <f t="shared" si="0"/>
        <v>42144</v>
      </c>
      <c r="N33" s="26">
        <v>45754</v>
      </c>
      <c r="O33" s="56" t="s">
        <v>234</v>
      </c>
      <c r="P33" s="33" t="s">
        <v>235</v>
      </c>
      <c r="Q33" s="33" t="s">
        <v>68</v>
      </c>
      <c r="R33" s="33" t="s">
        <v>76</v>
      </c>
      <c r="S33" s="33" t="s">
        <v>59</v>
      </c>
      <c r="T33" s="34" t="s">
        <v>36</v>
      </c>
      <c r="U33" s="34" t="s">
        <v>36</v>
      </c>
      <c r="V33" s="33" t="s">
        <v>102</v>
      </c>
      <c r="W33" s="33" t="s">
        <v>102</v>
      </c>
      <c r="X33" s="37"/>
      <c r="Y33" s="30">
        <f t="shared" si="1"/>
        <v>0</v>
      </c>
      <c r="Z33" s="31">
        <v>45566</v>
      </c>
      <c r="AA33" s="31">
        <v>45747</v>
      </c>
    </row>
    <row r="34" spans="1:27" s="38" customFormat="1" ht="19.5" customHeight="1">
      <c r="A34" s="15">
        <v>11148</v>
      </c>
      <c r="B34" s="16" t="s">
        <v>60</v>
      </c>
      <c r="C34" s="17" t="s">
        <v>236</v>
      </c>
      <c r="D34" s="18" t="s">
        <v>237</v>
      </c>
      <c r="E34" s="35" t="s">
        <v>27</v>
      </c>
      <c r="F34" s="20" t="s">
        <v>238</v>
      </c>
      <c r="G34" s="21" t="s">
        <v>29</v>
      </c>
      <c r="H34" s="23" t="s">
        <v>144</v>
      </c>
      <c r="I34" s="23" t="s">
        <v>144</v>
      </c>
      <c r="J34" s="32" t="s">
        <v>239</v>
      </c>
      <c r="K34" s="59">
        <v>42058</v>
      </c>
      <c r="L34" s="60">
        <v>119</v>
      </c>
      <c r="M34" s="45">
        <f t="shared" si="0"/>
        <v>42177</v>
      </c>
      <c r="N34" s="26">
        <v>45754</v>
      </c>
      <c r="O34" s="20" t="s">
        <v>240</v>
      </c>
      <c r="P34" s="27" t="s">
        <v>145</v>
      </c>
      <c r="Q34" s="27" t="s">
        <v>55</v>
      </c>
      <c r="R34" s="28" t="s">
        <v>114</v>
      </c>
      <c r="S34" s="27" t="s">
        <v>68</v>
      </c>
      <c r="T34" s="28" t="s">
        <v>36</v>
      </c>
      <c r="U34" s="28" t="s">
        <v>36</v>
      </c>
      <c r="V34" s="28" t="s">
        <v>114</v>
      </c>
      <c r="W34" s="34" t="s">
        <v>146</v>
      </c>
      <c r="X34" s="37"/>
      <c r="Y34" s="30">
        <f t="shared" si="1"/>
        <v>0</v>
      </c>
      <c r="Z34" s="31">
        <v>45566</v>
      </c>
      <c r="AA34" s="31">
        <v>45747</v>
      </c>
    </row>
    <row r="35" spans="1:27" s="38" customFormat="1" ht="19.5" customHeight="1">
      <c r="A35" s="15">
        <v>11153</v>
      </c>
      <c r="B35" s="16" t="s">
        <v>60</v>
      </c>
      <c r="C35" s="17" t="s">
        <v>241</v>
      </c>
      <c r="D35" s="18" t="s">
        <v>242</v>
      </c>
      <c r="E35" s="61" t="s">
        <v>27</v>
      </c>
      <c r="F35" s="20" t="s">
        <v>243</v>
      </c>
      <c r="G35" s="57" t="s">
        <v>29</v>
      </c>
      <c r="H35" s="41" t="s">
        <v>88</v>
      </c>
      <c r="I35" s="41" t="s">
        <v>89</v>
      </c>
      <c r="J35" s="32" t="s">
        <v>90</v>
      </c>
      <c r="K35" s="50">
        <v>42086</v>
      </c>
      <c r="L35" s="60">
        <v>119</v>
      </c>
      <c r="M35" s="45">
        <f t="shared" si="0"/>
        <v>42205</v>
      </c>
      <c r="N35" s="26">
        <v>45754</v>
      </c>
      <c r="O35" s="20" t="s">
        <v>244</v>
      </c>
      <c r="P35" s="23" t="s">
        <v>92</v>
      </c>
      <c r="Q35" s="33" t="s">
        <v>55</v>
      </c>
      <c r="R35" s="33" t="s">
        <v>93</v>
      </c>
      <c r="S35" s="33" t="s">
        <v>68</v>
      </c>
      <c r="T35" s="34" t="s">
        <v>36</v>
      </c>
      <c r="U35" s="34" t="s">
        <v>36</v>
      </c>
      <c r="V35" s="33" t="s">
        <v>94</v>
      </c>
      <c r="W35" s="34" t="s">
        <v>95</v>
      </c>
      <c r="X35" s="37"/>
      <c r="Y35" s="30">
        <f t="shared" si="1"/>
        <v>0</v>
      </c>
      <c r="Z35" s="31">
        <v>45566</v>
      </c>
      <c r="AA35" s="31">
        <v>45747</v>
      </c>
    </row>
    <row r="36" spans="1:27" s="38" customFormat="1" ht="19.5" customHeight="1">
      <c r="A36" s="15">
        <v>11154</v>
      </c>
      <c r="B36" s="16" t="s">
        <v>84</v>
      </c>
      <c r="C36" s="17" t="s">
        <v>245</v>
      </c>
      <c r="D36" s="18" t="s">
        <v>246</v>
      </c>
      <c r="E36" s="35" t="s">
        <v>47</v>
      </c>
      <c r="F36" s="20" t="s">
        <v>247</v>
      </c>
      <c r="G36" s="23" t="s">
        <v>248</v>
      </c>
      <c r="H36" s="23" t="s">
        <v>249</v>
      </c>
      <c r="I36" s="23" t="s">
        <v>249</v>
      </c>
      <c r="J36" s="58" t="s">
        <v>250</v>
      </c>
      <c r="K36" s="50">
        <v>42100</v>
      </c>
      <c r="L36" s="60">
        <v>119</v>
      </c>
      <c r="M36" s="45">
        <f t="shared" si="0"/>
        <v>42219</v>
      </c>
      <c r="N36" s="26">
        <v>45754</v>
      </c>
      <c r="O36" s="20" t="s">
        <v>251</v>
      </c>
      <c r="P36" s="28" t="s">
        <v>34</v>
      </c>
      <c r="Q36" s="33" t="s">
        <v>35</v>
      </c>
      <c r="R36" s="62" t="s">
        <v>36</v>
      </c>
      <c r="S36" s="62" t="s">
        <v>36</v>
      </c>
      <c r="T36" s="62" t="s">
        <v>36</v>
      </c>
      <c r="U36" s="62" t="s">
        <v>36</v>
      </c>
      <c r="V36" s="28" t="s">
        <v>34</v>
      </c>
      <c r="W36" s="28" t="s">
        <v>34</v>
      </c>
      <c r="X36" s="37"/>
      <c r="Y36" s="30">
        <f t="shared" si="1"/>
        <v>0</v>
      </c>
      <c r="Z36" s="31">
        <v>45566</v>
      </c>
      <c r="AA36" s="31">
        <v>45747</v>
      </c>
    </row>
    <row r="37" spans="1:27" s="38" customFormat="1" ht="19.5" customHeight="1">
      <c r="A37" s="15">
        <v>11167</v>
      </c>
      <c r="B37" s="16" t="s">
        <v>84</v>
      </c>
      <c r="C37" s="17" t="s">
        <v>252</v>
      </c>
      <c r="D37" s="18" t="s">
        <v>253</v>
      </c>
      <c r="E37" s="35" t="s">
        <v>47</v>
      </c>
      <c r="F37" s="63" t="s">
        <v>254</v>
      </c>
      <c r="G37" s="21" t="s">
        <v>49</v>
      </c>
      <c r="H37" s="23" t="s">
        <v>154</v>
      </c>
      <c r="I37" s="23" t="s">
        <v>255</v>
      </c>
      <c r="J37" s="32" t="s">
        <v>52</v>
      </c>
      <c r="K37" s="50">
        <v>42157</v>
      </c>
      <c r="L37" s="60">
        <v>119</v>
      </c>
      <c r="M37" s="45">
        <f t="shared" si="0"/>
        <v>42276</v>
      </c>
      <c r="N37" s="26">
        <v>45754</v>
      </c>
      <c r="O37" s="20" t="s">
        <v>256</v>
      </c>
      <c r="P37" s="23" t="s">
        <v>257</v>
      </c>
      <c r="Q37" s="33" t="s">
        <v>55</v>
      </c>
      <c r="R37" s="23" t="s">
        <v>258</v>
      </c>
      <c r="S37" s="33" t="s">
        <v>57</v>
      </c>
      <c r="T37" s="34" t="s">
        <v>158</v>
      </c>
      <c r="U37" s="34" t="s">
        <v>59</v>
      </c>
      <c r="V37" s="34" t="s">
        <v>158</v>
      </c>
      <c r="W37" s="34" t="s">
        <v>158</v>
      </c>
      <c r="X37" s="37"/>
      <c r="Y37" s="30">
        <f t="shared" si="1"/>
        <v>0</v>
      </c>
      <c r="Z37" s="31">
        <v>45566</v>
      </c>
      <c r="AA37" s="31">
        <v>45747</v>
      </c>
    </row>
    <row r="38" spans="1:27" s="38" customFormat="1" ht="19.5" customHeight="1">
      <c r="A38" s="15">
        <v>11170</v>
      </c>
      <c r="B38" s="16" t="s">
        <v>60</v>
      </c>
      <c r="C38" s="17" t="s">
        <v>259</v>
      </c>
      <c r="D38" s="18" t="s">
        <v>260</v>
      </c>
      <c r="E38" s="35" t="s">
        <v>27</v>
      </c>
      <c r="F38" s="63" t="s">
        <v>261</v>
      </c>
      <c r="G38" s="21" t="s">
        <v>49</v>
      </c>
      <c r="H38" s="23" t="s">
        <v>118</v>
      </c>
      <c r="I38" s="23" t="s">
        <v>202</v>
      </c>
      <c r="J38" s="58" t="s">
        <v>52</v>
      </c>
      <c r="K38" s="50">
        <v>42157</v>
      </c>
      <c r="L38" s="60">
        <v>119</v>
      </c>
      <c r="M38" s="45">
        <f t="shared" si="0"/>
        <v>42276</v>
      </c>
      <c r="N38" s="26">
        <v>45754</v>
      </c>
      <c r="O38" s="20" t="s">
        <v>262</v>
      </c>
      <c r="P38" s="39" t="s">
        <v>204</v>
      </c>
      <c r="Q38" s="34" t="s">
        <v>205</v>
      </c>
      <c r="R38" s="34" t="s">
        <v>123</v>
      </c>
      <c r="S38" s="34" t="s">
        <v>57</v>
      </c>
      <c r="T38" s="34" t="s">
        <v>58</v>
      </c>
      <c r="U38" s="34" t="s">
        <v>59</v>
      </c>
      <c r="V38" s="34" t="s">
        <v>58</v>
      </c>
      <c r="W38" s="34" t="s">
        <v>58</v>
      </c>
      <c r="X38" s="37"/>
      <c r="Y38" s="30">
        <f t="shared" si="1"/>
        <v>0</v>
      </c>
      <c r="Z38" s="31">
        <v>45566</v>
      </c>
      <c r="AA38" s="31">
        <v>45747</v>
      </c>
    </row>
    <row r="39" spans="1:27" ht="19.5" customHeight="1">
      <c r="A39" s="15">
        <v>11181</v>
      </c>
      <c r="B39" s="16" t="s">
        <v>60</v>
      </c>
      <c r="C39" s="17" t="s">
        <v>263</v>
      </c>
      <c r="D39" s="18" t="s">
        <v>264</v>
      </c>
      <c r="E39" s="35" t="s">
        <v>27</v>
      </c>
      <c r="F39" s="63" t="s">
        <v>265</v>
      </c>
      <c r="G39" s="21" t="s">
        <v>49</v>
      </c>
      <c r="H39" s="23" t="s">
        <v>189</v>
      </c>
      <c r="I39" s="23" t="s">
        <v>189</v>
      </c>
      <c r="J39" s="58" t="s">
        <v>177</v>
      </c>
      <c r="K39" s="50">
        <v>42206</v>
      </c>
      <c r="L39" s="60">
        <v>119</v>
      </c>
      <c r="M39" s="45">
        <f t="shared" si="0"/>
        <v>42325</v>
      </c>
      <c r="N39" s="26">
        <v>45754</v>
      </c>
      <c r="O39" s="20" t="s">
        <v>266</v>
      </c>
      <c r="P39" s="23" t="s">
        <v>267</v>
      </c>
      <c r="Q39" s="34" t="s">
        <v>55</v>
      </c>
      <c r="R39" s="34" t="s">
        <v>268</v>
      </c>
      <c r="S39" s="34" t="s">
        <v>57</v>
      </c>
      <c r="T39" s="28" t="s">
        <v>95</v>
      </c>
      <c r="U39" s="28" t="s">
        <v>59</v>
      </c>
      <c r="V39" s="28" t="s">
        <v>95</v>
      </c>
      <c r="W39" s="28" t="s">
        <v>95</v>
      </c>
      <c r="X39" s="29"/>
      <c r="Y39" s="30">
        <f t="shared" si="1"/>
        <v>0</v>
      </c>
      <c r="Z39" s="31">
        <v>45566</v>
      </c>
      <c r="AA39" s="31">
        <v>45747</v>
      </c>
    </row>
    <row r="40" spans="1:27" ht="19.5" customHeight="1">
      <c r="A40" s="15">
        <v>11189</v>
      </c>
      <c r="B40" s="16" t="s">
        <v>60</v>
      </c>
      <c r="C40" s="17" t="s">
        <v>269</v>
      </c>
      <c r="D40" s="18" t="s">
        <v>270</v>
      </c>
      <c r="E40" s="35" t="s">
        <v>27</v>
      </c>
      <c r="F40" s="63" t="s">
        <v>271</v>
      </c>
      <c r="G40" s="21" t="s">
        <v>49</v>
      </c>
      <c r="H40" s="23" t="s">
        <v>118</v>
      </c>
      <c r="I40" s="23" t="s">
        <v>202</v>
      </c>
      <c r="J40" s="58" t="s">
        <v>272</v>
      </c>
      <c r="K40" s="50">
        <v>42237</v>
      </c>
      <c r="L40" s="60">
        <v>119</v>
      </c>
      <c r="M40" s="45">
        <f t="shared" si="0"/>
        <v>42356</v>
      </c>
      <c r="N40" s="26">
        <v>45754</v>
      </c>
      <c r="O40" s="20" t="s">
        <v>273</v>
      </c>
      <c r="P40" s="39" t="s">
        <v>204</v>
      </c>
      <c r="Q40" s="34" t="s">
        <v>205</v>
      </c>
      <c r="R40" s="34" t="s">
        <v>123</v>
      </c>
      <c r="S40" s="34" t="s">
        <v>57</v>
      </c>
      <c r="T40" s="34" t="s">
        <v>58</v>
      </c>
      <c r="U40" s="34" t="s">
        <v>59</v>
      </c>
      <c r="V40" s="34" t="s">
        <v>58</v>
      </c>
      <c r="W40" s="34" t="s">
        <v>58</v>
      </c>
      <c r="X40" s="29"/>
      <c r="Y40" s="30">
        <f t="shared" si="1"/>
        <v>0</v>
      </c>
      <c r="Z40" s="31">
        <v>45566</v>
      </c>
      <c r="AA40" s="31">
        <v>45747</v>
      </c>
    </row>
    <row r="41" spans="1:27" ht="19.5" customHeight="1">
      <c r="A41" s="15">
        <v>11190</v>
      </c>
      <c r="B41" s="16" t="s">
        <v>60</v>
      </c>
      <c r="C41" s="17" t="s">
        <v>274</v>
      </c>
      <c r="D41" s="18" t="s">
        <v>275</v>
      </c>
      <c r="E41" s="35" t="s">
        <v>27</v>
      </c>
      <c r="F41" s="63" t="s">
        <v>276</v>
      </c>
      <c r="G41" s="21" t="s">
        <v>49</v>
      </c>
      <c r="H41" s="23" t="s">
        <v>118</v>
      </c>
      <c r="I41" s="23" t="s">
        <v>202</v>
      </c>
      <c r="J41" s="58" t="s">
        <v>272</v>
      </c>
      <c r="K41" s="50">
        <v>42237</v>
      </c>
      <c r="L41" s="60">
        <v>119</v>
      </c>
      <c r="M41" s="45">
        <f t="shared" si="0"/>
        <v>42356</v>
      </c>
      <c r="N41" s="26">
        <v>45754</v>
      </c>
      <c r="O41" s="20" t="s">
        <v>277</v>
      </c>
      <c r="P41" s="39" t="s">
        <v>204</v>
      </c>
      <c r="Q41" s="34" t="s">
        <v>205</v>
      </c>
      <c r="R41" s="34" t="s">
        <v>123</v>
      </c>
      <c r="S41" s="34" t="s">
        <v>57</v>
      </c>
      <c r="T41" s="34" t="s">
        <v>58</v>
      </c>
      <c r="U41" s="34" t="s">
        <v>59</v>
      </c>
      <c r="V41" s="34" t="s">
        <v>58</v>
      </c>
      <c r="W41" s="34" t="s">
        <v>58</v>
      </c>
      <c r="X41" s="29"/>
      <c r="Y41" s="30">
        <f t="shared" si="1"/>
        <v>0</v>
      </c>
      <c r="Z41" s="31">
        <v>45566</v>
      </c>
      <c r="AA41" s="31">
        <v>45747</v>
      </c>
    </row>
    <row r="42" spans="1:27" ht="19.5" customHeight="1">
      <c r="A42" s="15">
        <v>11192</v>
      </c>
      <c r="B42" s="16" t="s">
        <v>60</v>
      </c>
      <c r="C42" s="17" t="s">
        <v>278</v>
      </c>
      <c r="D42" s="18" t="s">
        <v>279</v>
      </c>
      <c r="E42" s="35" t="s">
        <v>27</v>
      </c>
      <c r="F42" s="63" t="s">
        <v>280</v>
      </c>
      <c r="G42" s="21" t="s">
        <v>49</v>
      </c>
      <c r="H42" s="23" t="s">
        <v>118</v>
      </c>
      <c r="I42" s="23" t="s">
        <v>202</v>
      </c>
      <c r="J42" s="32" t="s">
        <v>120</v>
      </c>
      <c r="K42" s="50">
        <v>42237</v>
      </c>
      <c r="L42" s="60">
        <v>119</v>
      </c>
      <c r="M42" s="45">
        <f t="shared" si="0"/>
        <v>42356</v>
      </c>
      <c r="N42" s="26">
        <v>45754</v>
      </c>
      <c r="O42" s="20" t="s">
        <v>281</v>
      </c>
      <c r="P42" s="39" t="s">
        <v>204</v>
      </c>
      <c r="Q42" s="34" t="s">
        <v>205</v>
      </c>
      <c r="R42" s="34" t="s">
        <v>123</v>
      </c>
      <c r="S42" s="34" t="s">
        <v>57</v>
      </c>
      <c r="T42" s="34" t="s">
        <v>58</v>
      </c>
      <c r="U42" s="34" t="s">
        <v>59</v>
      </c>
      <c r="V42" s="34" t="s">
        <v>58</v>
      </c>
      <c r="W42" s="34" t="s">
        <v>58</v>
      </c>
      <c r="X42" s="29"/>
      <c r="Y42" s="30">
        <f t="shared" si="1"/>
        <v>0</v>
      </c>
      <c r="Z42" s="31">
        <v>45566</v>
      </c>
      <c r="AA42" s="31">
        <v>45747</v>
      </c>
    </row>
    <row r="43" spans="1:27" ht="19.5" customHeight="1">
      <c r="A43" s="15">
        <v>11193</v>
      </c>
      <c r="B43" s="16" t="s">
        <v>60</v>
      </c>
      <c r="C43" s="17" t="s">
        <v>282</v>
      </c>
      <c r="D43" s="18" t="s">
        <v>283</v>
      </c>
      <c r="E43" s="35" t="s">
        <v>27</v>
      </c>
      <c r="F43" s="63" t="s">
        <v>284</v>
      </c>
      <c r="G43" s="21" t="s">
        <v>49</v>
      </c>
      <c r="H43" s="23" t="s">
        <v>50</v>
      </c>
      <c r="I43" s="23" t="s">
        <v>209</v>
      </c>
      <c r="J43" s="32" t="s">
        <v>239</v>
      </c>
      <c r="K43" s="50">
        <v>42237</v>
      </c>
      <c r="L43" s="60">
        <v>119</v>
      </c>
      <c r="M43" s="45">
        <f t="shared" si="0"/>
        <v>42356</v>
      </c>
      <c r="N43" s="26">
        <v>45754</v>
      </c>
      <c r="O43" s="20" t="s">
        <v>285</v>
      </c>
      <c r="P43" s="33" t="s">
        <v>211</v>
      </c>
      <c r="Q43" s="33" t="s">
        <v>55</v>
      </c>
      <c r="R43" s="34" t="s">
        <v>56</v>
      </c>
      <c r="S43" s="33" t="s">
        <v>57</v>
      </c>
      <c r="T43" s="34" t="s">
        <v>58</v>
      </c>
      <c r="U43" s="33" t="s">
        <v>59</v>
      </c>
      <c r="V43" s="34" t="s">
        <v>58</v>
      </c>
      <c r="W43" s="34" t="s">
        <v>58</v>
      </c>
      <c r="X43" s="29"/>
      <c r="Y43" s="30">
        <f t="shared" si="1"/>
        <v>0</v>
      </c>
      <c r="Z43" s="31">
        <v>45566</v>
      </c>
      <c r="AA43" s="31">
        <v>45747</v>
      </c>
    </row>
    <row r="44" spans="1:27" ht="19.5" customHeight="1">
      <c r="A44" s="15">
        <v>11196</v>
      </c>
      <c r="B44" s="16" t="s">
        <v>84</v>
      </c>
      <c r="C44" s="17" t="s">
        <v>286</v>
      </c>
      <c r="D44" s="18" t="s">
        <v>287</v>
      </c>
      <c r="E44" s="35" t="s">
        <v>47</v>
      </c>
      <c r="F44" s="63" t="s">
        <v>288</v>
      </c>
      <c r="G44" s="21" t="s">
        <v>49</v>
      </c>
      <c r="H44" s="23" t="s">
        <v>154</v>
      </c>
      <c r="I44" s="23" t="s">
        <v>255</v>
      </c>
      <c r="J44" s="32" t="s">
        <v>52</v>
      </c>
      <c r="K44" s="50">
        <v>42237</v>
      </c>
      <c r="L44" s="60">
        <v>119</v>
      </c>
      <c r="M44" s="45">
        <f t="shared" si="0"/>
        <v>42356</v>
      </c>
      <c r="N44" s="26">
        <v>45754</v>
      </c>
      <c r="O44" s="20" t="s">
        <v>289</v>
      </c>
      <c r="P44" s="23" t="s">
        <v>257</v>
      </c>
      <c r="Q44" s="33" t="s">
        <v>55</v>
      </c>
      <c r="R44" s="23" t="s">
        <v>258</v>
      </c>
      <c r="S44" s="33" t="s">
        <v>57</v>
      </c>
      <c r="T44" s="34" t="s">
        <v>158</v>
      </c>
      <c r="U44" s="34" t="s">
        <v>59</v>
      </c>
      <c r="V44" s="34" t="s">
        <v>158</v>
      </c>
      <c r="W44" s="34" t="s">
        <v>158</v>
      </c>
      <c r="X44" s="29"/>
      <c r="Y44" s="30">
        <f t="shared" si="1"/>
        <v>0</v>
      </c>
      <c r="Z44" s="31">
        <v>45566</v>
      </c>
      <c r="AA44" s="31">
        <v>45747</v>
      </c>
    </row>
    <row r="45" spans="1:27" ht="19.5" customHeight="1">
      <c r="A45" s="15">
        <v>11197</v>
      </c>
      <c r="B45" s="16" t="s">
        <v>84</v>
      </c>
      <c r="C45" s="17" t="s">
        <v>290</v>
      </c>
      <c r="D45" s="18" t="s">
        <v>291</v>
      </c>
      <c r="E45" s="35" t="s">
        <v>47</v>
      </c>
      <c r="F45" s="63" t="s">
        <v>292</v>
      </c>
      <c r="G45" s="21" t="s">
        <v>49</v>
      </c>
      <c r="H45" s="23" t="s">
        <v>118</v>
      </c>
      <c r="I45" s="23" t="s">
        <v>293</v>
      </c>
      <c r="J45" s="58" t="s">
        <v>272</v>
      </c>
      <c r="K45" s="50">
        <v>42237</v>
      </c>
      <c r="L45" s="60">
        <v>119</v>
      </c>
      <c r="M45" s="45">
        <f t="shared" si="0"/>
        <v>42356</v>
      </c>
      <c r="N45" s="26">
        <v>45754</v>
      </c>
      <c r="O45" s="20" t="s">
        <v>294</v>
      </c>
      <c r="P45" s="39" t="s">
        <v>204</v>
      </c>
      <c r="Q45" s="34" t="s">
        <v>205</v>
      </c>
      <c r="R45" s="34" t="s">
        <v>123</v>
      </c>
      <c r="S45" s="34" t="s">
        <v>57</v>
      </c>
      <c r="T45" s="34" t="s">
        <v>58</v>
      </c>
      <c r="U45" s="34" t="s">
        <v>59</v>
      </c>
      <c r="V45" s="34" t="s">
        <v>58</v>
      </c>
      <c r="W45" s="34" t="s">
        <v>58</v>
      </c>
      <c r="X45" s="29"/>
      <c r="Y45" s="30">
        <f t="shared" si="1"/>
        <v>0</v>
      </c>
      <c r="Z45" s="31">
        <v>45566</v>
      </c>
      <c r="AA45" s="31">
        <v>45747</v>
      </c>
    </row>
    <row r="46" spans="1:27" ht="19.5" customHeight="1">
      <c r="A46" s="15">
        <v>11202</v>
      </c>
      <c r="B46" s="16" t="s">
        <v>84</v>
      </c>
      <c r="C46" s="17" t="s">
        <v>295</v>
      </c>
      <c r="D46" s="18" t="s">
        <v>296</v>
      </c>
      <c r="E46" s="35" t="s">
        <v>47</v>
      </c>
      <c r="F46" s="63" t="s">
        <v>297</v>
      </c>
      <c r="G46" s="21" t="s">
        <v>49</v>
      </c>
      <c r="H46" s="23" t="s">
        <v>50</v>
      </c>
      <c r="I46" s="23" t="s">
        <v>51</v>
      </c>
      <c r="J46" s="32" t="s">
        <v>90</v>
      </c>
      <c r="K46" s="50">
        <v>42298</v>
      </c>
      <c r="L46" s="60">
        <v>119</v>
      </c>
      <c r="M46" s="45">
        <f t="shared" si="0"/>
        <v>42417</v>
      </c>
      <c r="N46" s="26">
        <v>45754</v>
      </c>
      <c r="O46" s="20" t="s">
        <v>298</v>
      </c>
      <c r="P46" s="39" t="s">
        <v>54</v>
      </c>
      <c r="Q46" s="33" t="s">
        <v>55</v>
      </c>
      <c r="R46" s="34" t="s">
        <v>56</v>
      </c>
      <c r="S46" s="34" t="s">
        <v>57</v>
      </c>
      <c r="T46" s="34" t="s">
        <v>58</v>
      </c>
      <c r="U46" s="33" t="s">
        <v>59</v>
      </c>
      <c r="V46" s="34" t="s">
        <v>58</v>
      </c>
      <c r="W46" s="34" t="s">
        <v>58</v>
      </c>
      <c r="X46" s="29"/>
      <c r="Y46" s="30">
        <f t="shared" si="1"/>
        <v>0</v>
      </c>
      <c r="Z46" s="31">
        <v>45566</v>
      </c>
      <c r="AA46" s="31">
        <v>45747</v>
      </c>
    </row>
    <row r="47" spans="1:27" ht="19.5" customHeight="1">
      <c r="A47" s="15">
        <v>11203</v>
      </c>
      <c r="B47" s="16" t="s">
        <v>84</v>
      </c>
      <c r="C47" s="17" t="s">
        <v>299</v>
      </c>
      <c r="D47" s="18" t="s">
        <v>300</v>
      </c>
      <c r="E47" s="35" t="s">
        <v>47</v>
      </c>
      <c r="F47" s="63" t="s">
        <v>301</v>
      </c>
      <c r="G47" s="21" t="s">
        <v>49</v>
      </c>
      <c r="H47" s="23" t="s">
        <v>118</v>
      </c>
      <c r="I47" s="23" t="s">
        <v>119</v>
      </c>
      <c r="J47" s="32" t="s">
        <v>120</v>
      </c>
      <c r="K47" s="50">
        <v>42298</v>
      </c>
      <c r="L47" s="60">
        <v>119</v>
      </c>
      <c r="M47" s="45">
        <f t="shared" si="0"/>
        <v>42417</v>
      </c>
      <c r="N47" s="26">
        <v>45754</v>
      </c>
      <c r="O47" s="20" t="s">
        <v>302</v>
      </c>
      <c r="P47" s="23" t="s">
        <v>122</v>
      </c>
      <c r="Q47" s="33" t="s">
        <v>55</v>
      </c>
      <c r="R47" s="33" t="s">
        <v>123</v>
      </c>
      <c r="S47" s="33" t="s">
        <v>57</v>
      </c>
      <c r="T47" s="34" t="s">
        <v>58</v>
      </c>
      <c r="U47" s="34" t="s">
        <v>59</v>
      </c>
      <c r="V47" s="34" t="s">
        <v>58</v>
      </c>
      <c r="W47" s="34" t="s">
        <v>58</v>
      </c>
      <c r="X47" s="29"/>
      <c r="Y47" s="30">
        <f t="shared" si="1"/>
        <v>0</v>
      </c>
      <c r="Z47" s="31">
        <v>45566</v>
      </c>
      <c r="AA47" s="31">
        <v>45747</v>
      </c>
    </row>
    <row r="48" spans="1:27" ht="19.5" customHeight="1">
      <c r="A48" s="15">
        <v>11204</v>
      </c>
      <c r="B48" s="16" t="s">
        <v>60</v>
      </c>
      <c r="C48" s="17" t="s">
        <v>303</v>
      </c>
      <c r="D48" s="18" t="s">
        <v>304</v>
      </c>
      <c r="E48" s="35" t="s">
        <v>27</v>
      </c>
      <c r="F48" s="63" t="s">
        <v>305</v>
      </c>
      <c r="G48" s="57" t="s">
        <v>49</v>
      </c>
      <c r="H48" s="23" t="s">
        <v>118</v>
      </c>
      <c r="I48" s="23" t="s">
        <v>202</v>
      </c>
      <c r="J48" s="58" t="s">
        <v>272</v>
      </c>
      <c r="K48" s="50">
        <v>42298</v>
      </c>
      <c r="L48" s="60">
        <v>119</v>
      </c>
      <c r="M48" s="45">
        <f t="shared" si="0"/>
        <v>42417</v>
      </c>
      <c r="N48" s="26">
        <v>45754</v>
      </c>
      <c r="O48" s="20" t="s">
        <v>306</v>
      </c>
      <c r="P48" s="39" t="s">
        <v>204</v>
      </c>
      <c r="Q48" s="34" t="s">
        <v>205</v>
      </c>
      <c r="R48" s="34" t="s">
        <v>123</v>
      </c>
      <c r="S48" s="34" t="s">
        <v>57</v>
      </c>
      <c r="T48" s="34" t="s">
        <v>58</v>
      </c>
      <c r="U48" s="34" t="s">
        <v>59</v>
      </c>
      <c r="V48" s="34" t="s">
        <v>58</v>
      </c>
      <c r="W48" s="34" t="s">
        <v>58</v>
      </c>
      <c r="X48" s="29"/>
      <c r="Y48" s="30">
        <f t="shared" si="1"/>
        <v>0</v>
      </c>
      <c r="Z48" s="31">
        <v>45566</v>
      </c>
      <c r="AA48" s="31">
        <v>45747</v>
      </c>
    </row>
    <row r="49" spans="1:27" ht="19.5" customHeight="1">
      <c r="A49" s="15">
        <v>11205</v>
      </c>
      <c r="B49" s="16" t="s">
        <v>60</v>
      </c>
      <c r="C49" s="17" t="s">
        <v>307</v>
      </c>
      <c r="D49" s="18" t="s">
        <v>308</v>
      </c>
      <c r="E49" s="35" t="s">
        <v>27</v>
      </c>
      <c r="F49" s="63" t="s">
        <v>309</v>
      </c>
      <c r="G49" s="57" t="s">
        <v>49</v>
      </c>
      <c r="H49" s="23" t="s">
        <v>118</v>
      </c>
      <c r="I49" s="23" t="s">
        <v>119</v>
      </c>
      <c r="J49" s="58" t="s">
        <v>177</v>
      </c>
      <c r="K49" s="50">
        <v>42298</v>
      </c>
      <c r="L49" s="60">
        <v>119</v>
      </c>
      <c r="M49" s="45">
        <f t="shared" si="0"/>
        <v>42417</v>
      </c>
      <c r="N49" s="26">
        <v>45754</v>
      </c>
      <c r="O49" s="20" t="s">
        <v>310</v>
      </c>
      <c r="P49" s="23" t="s">
        <v>122</v>
      </c>
      <c r="Q49" s="33" t="s">
        <v>55</v>
      </c>
      <c r="R49" s="33" t="s">
        <v>123</v>
      </c>
      <c r="S49" s="33" t="s">
        <v>57</v>
      </c>
      <c r="T49" s="34" t="s">
        <v>58</v>
      </c>
      <c r="U49" s="34" t="s">
        <v>59</v>
      </c>
      <c r="V49" s="34" t="s">
        <v>58</v>
      </c>
      <c r="W49" s="34" t="s">
        <v>58</v>
      </c>
      <c r="X49" s="29"/>
      <c r="Y49" s="30">
        <f t="shared" si="1"/>
        <v>0</v>
      </c>
      <c r="Z49" s="31">
        <v>45566</v>
      </c>
      <c r="AA49" s="31">
        <v>45747</v>
      </c>
    </row>
    <row r="50" spans="1:27" ht="19.5" customHeight="1">
      <c r="A50" s="15">
        <v>11206</v>
      </c>
      <c r="B50" s="16" t="s">
        <v>60</v>
      </c>
      <c r="C50" s="17" t="s">
        <v>311</v>
      </c>
      <c r="D50" s="18" t="s">
        <v>312</v>
      </c>
      <c r="E50" s="35" t="s">
        <v>27</v>
      </c>
      <c r="F50" s="63" t="s">
        <v>313</v>
      </c>
      <c r="G50" s="57" t="s">
        <v>49</v>
      </c>
      <c r="H50" s="23" t="s">
        <v>118</v>
      </c>
      <c r="I50" s="23" t="s">
        <v>119</v>
      </c>
      <c r="J50" s="32" t="s">
        <v>120</v>
      </c>
      <c r="K50" s="50">
        <v>42298</v>
      </c>
      <c r="L50" s="60">
        <v>119</v>
      </c>
      <c r="M50" s="45">
        <f t="shared" si="0"/>
        <v>42417</v>
      </c>
      <c r="N50" s="26">
        <v>45754</v>
      </c>
      <c r="O50" s="20" t="s">
        <v>314</v>
      </c>
      <c r="P50" s="23" t="s">
        <v>122</v>
      </c>
      <c r="Q50" s="33" t="s">
        <v>55</v>
      </c>
      <c r="R50" s="33" t="s">
        <v>123</v>
      </c>
      <c r="S50" s="33" t="s">
        <v>57</v>
      </c>
      <c r="T50" s="34" t="s">
        <v>58</v>
      </c>
      <c r="U50" s="34" t="s">
        <v>59</v>
      </c>
      <c r="V50" s="34" t="s">
        <v>58</v>
      </c>
      <c r="W50" s="34" t="s">
        <v>58</v>
      </c>
      <c r="X50" s="29"/>
      <c r="Y50" s="30">
        <f t="shared" si="1"/>
        <v>0</v>
      </c>
      <c r="Z50" s="31">
        <v>45566</v>
      </c>
      <c r="AA50" s="31">
        <v>45747</v>
      </c>
    </row>
    <row r="51" spans="1:27" ht="19.5" customHeight="1">
      <c r="A51" s="15">
        <v>11207</v>
      </c>
      <c r="B51" s="16" t="s">
        <v>60</v>
      </c>
      <c r="C51" s="17" t="s">
        <v>315</v>
      </c>
      <c r="D51" s="18" t="s">
        <v>316</v>
      </c>
      <c r="E51" s="35" t="s">
        <v>27</v>
      </c>
      <c r="F51" s="63" t="s">
        <v>317</v>
      </c>
      <c r="G51" s="57" t="s">
        <v>49</v>
      </c>
      <c r="H51" s="23" t="s">
        <v>118</v>
      </c>
      <c r="I51" s="23" t="s">
        <v>119</v>
      </c>
      <c r="J51" s="58" t="s">
        <v>272</v>
      </c>
      <c r="K51" s="50">
        <v>42298</v>
      </c>
      <c r="L51" s="60">
        <v>119</v>
      </c>
      <c r="M51" s="45">
        <f t="shared" si="0"/>
        <v>42417</v>
      </c>
      <c r="N51" s="26">
        <v>45754</v>
      </c>
      <c r="O51" s="20" t="s">
        <v>318</v>
      </c>
      <c r="P51" s="23" t="s">
        <v>122</v>
      </c>
      <c r="Q51" s="33" t="s">
        <v>55</v>
      </c>
      <c r="R51" s="33" t="s">
        <v>123</v>
      </c>
      <c r="S51" s="33" t="s">
        <v>57</v>
      </c>
      <c r="T51" s="34" t="s">
        <v>58</v>
      </c>
      <c r="U51" s="34" t="s">
        <v>59</v>
      </c>
      <c r="V51" s="34" t="s">
        <v>58</v>
      </c>
      <c r="W51" s="34" t="s">
        <v>58</v>
      </c>
      <c r="X51" s="29"/>
      <c r="Y51" s="30">
        <f t="shared" si="1"/>
        <v>0</v>
      </c>
      <c r="Z51" s="31">
        <v>45566</v>
      </c>
      <c r="AA51" s="31">
        <v>45747</v>
      </c>
    </row>
    <row r="52" spans="1:27" ht="19.5" customHeight="1">
      <c r="A52" s="15">
        <v>11209</v>
      </c>
      <c r="B52" s="16" t="s">
        <v>60</v>
      </c>
      <c r="C52" s="17" t="s">
        <v>319</v>
      </c>
      <c r="D52" s="18" t="s">
        <v>320</v>
      </c>
      <c r="E52" s="35" t="s">
        <v>27</v>
      </c>
      <c r="F52" s="63" t="s">
        <v>321</v>
      </c>
      <c r="G52" s="57" t="s">
        <v>49</v>
      </c>
      <c r="H52" s="23" t="s">
        <v>118</v>
      </c>
      <c r="I52" s="23" t="s">
        <v>119</v>
      </c>
      <c r="J52" s="32" t="s">
        <v>52</v>
      </c>
      <c r="K52" s="50">
        <v>42298</v>
      </c>
      <c r="L52" s="60">
        <v>119</v>
      </c>
      <c r="M52" s="45">
        <f t="shared" si="0"/>
        <v>42417</v>
      </c>
      <c r="N52" s="26">
        <v>45754</v>
      </c>
      <c r="O52" s="20" t="s">
        <v>322</v>
      </c>
      <c r="P52" s="23" t="s">
        <v>122</v>
      </c>
      <c r="Q52" s="33" t="s">
        <v>55</v>
      </c>
      <c r="R52" s="33" t="s">
        <v>123</v>
      </c>
      <c r="S52" s="33" t="s">
        <v>57</v>
      </c>
      <c r="T52" s="34" t="s">
        <v>58</v>
      </c>
      <c r="U52" s="34" t="s">
        <v>59</v>
      </c>
      <c r="V52" s="34" t="s">
        <v>58</v>
      </c>
      <c r="W52" s="34" t="s">
        <v>58</v>
      </c>
      <c r="X52" s="29"/>
      <c r="Y52" s="30">
        <f t="shared" si="1"/>
        <v>0</v>
      </c>
      <c r="Z52" s="31">
        <v>45566</v>
      </c>
      <c r="AA52" s="31">
        <v>45747</v>
      </c>
    </row>
    <row r="53" spans="1:27" ht="19.5" customHeight="1">
      <c r="A53" s="15">
        <v>11210</v>
      </c>
      <c r="B53" s="16" t="s">
        <v>60</v>
      </c>
      <c r="C53" s="17" t="s">
        <v>323</v>
      </c>
      <c r="D53" s="18" t="s">
        <v>324</v>
      </c>
      <c r="E53" s="35" t="s">
        <v>27</v>
      </c>
      <c r="F53" s="63" t="s">
        <v>325</v>
      </c>
      <c r="G53" s="57" t="s">
        <v>49</v>
      </c>
      <c r="H53" s="23" t="s">
        <v>326</v>
      </c>
      <c r="I53" s="23" t="s">
        <v>327</v>
      </c>
      <c r="J53" s="32" t="s">
        <v>52</v>
      </c>
      <c r="K53" s="50">
        <v>42298</v>
      </c>
      <c r="L53" s="60">
        <v>119</v>
      </c>
      <c r="M53" s="45">
        <f t="shared" si="0"/>
        <v>42417</v>
      </c>
      <c r="N53" s="26">
        <v>45754</v>
      </c>
      <c r="O53" s="20" t="s">
        <v>328</v>
      </c>
      <c r="P53" s="23" t="s">
        <v>329</v>
      </c>
      <c r="Q53" s="23" t="s">
        <v>205</v>
      </c>
      <c r="R53" s="64" t="s">
        <v>330</v>
      </c>
      <c r="S53" s="33" t="s">
        <v>68</v>
      </c>
      <c r="T53" s="34" t="s">
        <v>36</v>
      </c>
      <c r="U53" s="34" t="s">
        <v>36</v>
      </c>
      <c r="V53" s="33" t="s">
        <v>331</v>
      </c>
      <c r="W53" s="28" t="s">
        <v>146</v>
      </c>
      <c r="X53" s="29"/>
      <c r="Y53" s="30">
        <f t="shared" si="1"/>
        <v>0</v>
      </c>
      <c r="Z53" s="31">
        <v>45566</v>
      </c>
      <c r="AA53" s="31">
        <v>45747</v>
      </c>
    </row>
    <row r="54" spans="1:27" ht="19.5" customHeight="1">
      <c r="A54" s="15">
        <v>11211</v>
      </c>
      <c r="B54" s="16" t="s">
        <v>84</v>
      </c>
      <c r="C54" s="17" t="s">
        <v>332</v>
      </c>
      <c r="D54" s="18" t="s">
        <v>333</v>
      </c>
      <c r="E54" s="35" t="s">
        <v>47</v>
      </c>
      <c r="F54" s="63" t="s">
        <v>334</v>
      </c>
      <c r="G54" s="57" t="s">
        <v>49</v>
      </c>
      <c r="H54" s="23" t="s">
        <v>326</v>
      </c>
      <c r="I54" s="23" t="s">
        <v>327</v>
      </c>
      <c r="J54" s="58" t="s">
        <v>272</v>
      </c>
      <c r="K54" s="50">
        <v>42298</v>
      </c>
      <c r="L54" s="60">
        <v>119</v>
      </c>
      <c r="M54" s="45">
        <f t="shared" si="0"/>
        <v>42417</v>
      </c>
      <c r="N54" s="26">
        <v>45754</v>
      </c>
      <c r="O54" s="20" t="s">
        <v>335</v>
      </c>
      <c r="P54" s="23" t="s">
        <v>329</v>
      </c>
      <c r="Q54" s="23" t="s">
        <v>205</v>
      </c>
      <c r="R54" s="64" t="s">
        <v>330</v>
      </c>
      <c r="S54" s="33" t="s">
        <v>68</v>
      </c>
      <c r="T54" s="34" t="s">
        <v>36</v>
      </c>
      <c r="U54" s="34" t="s">
        <v>36</v>
      </c>
      <c r="V54" s="33" t="s">
        <v>331</v>
      </c>
      <c r="W54" s="28" t="s">
        <v>146</v>
      </c>
      <c r="X54" s="29"/>
      <c r="Y54" s="30">
        <f t="shared" si="1"/>
        <v>0</v>
      </c>
      <c r="Z54" s="31">
        <v>45566</v>
      </c>
      <c r="AA54" s="31">
        <v>45747</v>
      </c>
    </row>
    <row r="55" spans="1:27" ht="19.5" customHeight="1">
      <c r="A55" s="15">
        <v>11213</v>
      </c>
      <c r="B55" s="16" t="s">
        <v>84</v>
      </c>
      <c r="C55" s="17" t="s">
        <v>336</v>
      </c>
      <c r="D55" s="18" t="s">
        <v>337</v>
      </c>
      <c r="E55" s="35" t="s">
        <v>47</v>
      </c>
      <c r="F55" s="63" t="s">
        <v>338</v>
      </c>
      <c r="G55" s="57" t="s">
        <v>49</v>
      </c>
      <c r="H55" s="23" t="s">
        <v>50</v>
      </c>
      <c r="I55" s="23" t="s">
        <v>209</v>
      </c>
      <c r="J55" s="58" t="s">
        <v>339</v>
      </c>
      <c r="K55" s="50">
        <v>42298</v>
      </c>
      <c r="L55" s="60">
        <v>119</v>
      </c>
      <c r="M55" s="45">
        <f t="shared" si="0"/>
        <v>42417</v>
      </c>
      <c r="N55" s="26">
        <v>45754</v>
      </c>
      <c r="O55" s="20" t="s">
        <v>340</v>
      </c>
      <c r="P55" s="33" t="s">
        <v>211</v>
      </c>
      <c r="Q55" s="33" t="s">
        <v>55</v>
      </c>
      <c r="R55" s="34" t="s">
        <v>56</v>
      </c>
      <c r="S55" s="33" t="s">
        <v>57</v>
      </c>
      <c r="T55" s="34" t="s">
        <v>58</v>
      </c>
      <c r="U55" s="33" t="s">
        <v>59</v>
      </c>
      <c r="V55" s="34" t="s">
        <v>58</v>
      </c>
      <c r="W55" s="34" t="s">
        <v>58</v>
      </c>
      <c r="X55" s="29"/>
      <c r="Y55" s="30">
        <f t="shared" si="1"/>
        <v>0</v>
      </c>
      <c r="Z55" s="31">
        <v>45566</v>
      </c>
      <c r="AA55" s="31">
        <v>45747</v>
      </c>
    </row>
    <row r="56" spans="1:27" ht="19.5" customHeight="1">
      <c r="A56" s="15">
        <v>11215</v>
      </c>
      <c r="B56" s="16" t="s">
        <v>60</v>
      </c>
      <c r="C56" s="17" t="s">
        <v>341</v>
      </c>
      <c r="D56" s="18" t="s">
        <v>342</v>
      </c>
      <c r="E56" s="35" t="s">
        <v>27</v>
      </c>
      <c r="F56" s="63" t="s">
        <v>343</v>
      </c>
      <c r="G56" s="57" t="s">
        <v>49</v>
      </c>
      <c r="H56" s="23" t="s">
        <v>88</v>
      </c>
      <c r="I56" s="23" t="s">
        <v>344</v>
      </c>
      <c r="J56" s="32" t="s">
        <v>65</v>
      </c>
      <c r="K56" s="50">
        <v>42331</v>
      </c>
      <c r="L56" s="60">
        <v>119</v>
      </c>
      <c r="M56" s="45">
        <f t="shared" si="0"/>
        <v>42450</v>
      </c>
      <c r="N56" s="26">
        <v>45754</v>
      </c>
      <c r="O56" s="20" t="s">
        <v>345</v>
      </c>
      <c r="P56" s="65" t="s">
        <v>93</v>
      </c>
      <c r="Q56" s="65" t="s">
        <v>68</v>
      </c>
      <c r="R56" s="34" t="s">
        <v>95</v>
      </c>
      <c r="S56" s="33" t="s">
        <v>59</v>
      </c>
      <c r="T56" s="34" t="s">
        <v>36</v>
      </c>
      <c r="U56" s="34" t="s">
        <v>36</v>
      </c>
      <c r="V56" s="34" t="s">
        <v>95</v>
      </c>
      <c r="W56" s="34" t="s">
        <v>95</v>
      </c>
      <c r="X56" s="29"/>
      <c r="Y56" s="30">
        <f t="shared" si="1"/>
        <v>0</v>
      </c>
      <c r="Z56" s="31">
        <v>45566</v>
      </c>
      <c r="AA56" s="31">
        <v>45747</v>
      </c>
    </row>
    <row r="57" spans="1:27" ht="19.5" customHeight="1">
      <c r="A57" s="15">
        <v>11217</v>
      </c>
      <c r="B57" s="16" t="s">
        <v>60</v>
      </c>
      <c r="C57" s="17" t="s">
        <v>346</v>
      </c>
      <c r="D57" s="18" t="s">
        <v>347</v>
      </c>
      <c r="E57" s="35" t="s">
        <v>27</v>
      </c>
      <c r="F57" s="63" t="s">
        <v>348</v>
      </c>
      <c r="G57" s="21" t="s">
        <v>49</v>
      </c>
      <c r="H57" s="23" t="s">
        <v>232</v>
      </c>
      <c r="I57" s="23" t="s">
        <v>349</v>
      </c>
      <c r="J57" s="32" t="s">
        <v>133</v>
      </c>
      <c r="K57" s="50">
        <v>42339</v>
      </c>
      <c r="L57" s="60">
        <v>119</v>
      </c>
      <c r="M57" s="45">
        <f t="shared" si="0"/>
        <v>42458</v>
      </c>
      <c r="N57" s="26">
        <v>45754</v>
      </c>
      <c r="O57" s="20" t="s">
        <v>350</v>
      </c>
      <c r="P57" s="906" t="s">
        <v>234</v>
      </c>
      <c r="Q57" s="33" t="s">
        <v>57</v>
      </c>
      <c r="R57" s="33" t="s">
        <v>235</v>
      </c>
      <c r="S57" s="33" t="s">
        <v>68</v>
      </c>
      <c r="T57" s="33" t="s">
        <v>76</v>
      </c>
      <c r="U57" s="33" t="s">
        <v>59</v>
      </c>
      <c r="V57" s="33" t="s">
        <v>102</v>
      </c>
      <c r="W57" s="33" t="s">
        <v>102</v>
      </c>
      <c r="X57" s="29"/>
      <c r="Y57" s="30">
        <f t="shared" si="1"/>
        <v>0</v>
      </c>
      <c r="Z57" s="31">
        <v>45566</v>
      </c>
      <c r="AA57" s="31">
        <v>45747</v>
      </c>
    </row>
    <row r="58" spans="1:27" ht="19.5" customHeight="1">
      <c r="A58" s="15">
        <v>11218</v>
      </c>
      <c r="B58" s="16" t="s">
        <v>60</v>
      </c>
      <c r="C58" s="17" t="s">
        <v>351</v>
      </c>
      <c r="D58" s="18" t="s">
        <v>352</v>
      </c>
      <c r="E58" s="35" t="s">
        <v>27</v>
      </c>
      <c r="F58" s="63" t="s">
        <v>353</v>
      </c>
      <c r="G58" s="23" t="s">
        <v>248</v>
      </c>
      <c r="H58" s="23" t="s">
        <v>249</v>
      </c>
      <c r="I58" s="23" t="s">
        <v>249</v>
      </c>
      <c r="J58" s="58" t="s">
        <v>250</v>
      </c>
      <c r="K58" s="50">
        <v>40695</v>
      </c>
      <c r="L58" s="60">
        <v>119</v>
      </c>
      <c r="M58" s="45">
        <f t="shared" si="0"/>
        <v>40814</v>
      </c>
      <c r="N58" s="26">
        <v>45754</v>
      </c>
      <c r="O58" s="20" t="s">
        <v>354</v>
      </c>
      <c r="P58" s="28" t="s">
        <v>34</v>
      </c>
      <c r="Q58" s="33" t="s">
        <v>35</v>
      </c>
      <c r="R58" s="62" t="s">
        <v>36</v>
      </c>
      <c r="S58" s="62" t="s">
        <v>36</v>
      </c>
      <c r="T58" s="62" t="s">
        <v>36</v>
      </c>
      <c r="U58" s="62" t="s">
        <v>36</v>
      </c>
      <c r="V58" s="28" t="s">
        <v>34</v>
      </c>
      <c r="W58" s="28" t="s">
        <v>34</v>
      </c>
      <c r="X58" s="29"/>
      <c r="Y58" s="30">
        <f t="shared" si="1"/>
        <v>0</v>
      </c>
      <c r="Z58" s="31">
        <v>45566</v>
      </c>
      <c r="AA58" s="31">
        <v>45747</v>
      </c>
    </row>
    <row r="59" spans="1:27" ht="19.5" customHeight="1">
      <c r="A59" s="15">
        <v>11219</v>
      </c>
      <c r="B59" s="16" t="s">
        <v>60</v>
      </c>
      <c r="C59" s="17" t="s">
        <v>355</v>
      </c>
      <c r="D59" s="18" t="s">
        <v>356</v>
      </c>
      <c r="E59" s="35" t="s">
        <v>27</v>
      </c>
      <c r="F59" s="63" t="s">
        <v>357</v>
      </c>
      <c r="G59" s="23" t="s">
        <v>248</v>
      </c>
      <c r="H59" s="23" t="s">
        <v>249</v>
      </c>
      <c r="I59" s="23" t="s">
        <v>249</v>
      </c>
      <c r="J59" s="58" t="s">
        <v>250</v>
      </c>
      <c r="K59" s="50">
        <v>41155</v>
      </c>
      <c r="L59" s="60">
        <v>119</v>
      </c>
      <c r="M59" s="45">
        <f t="shared" si="0"/>
        <v>41274</v>
      </c>
      <c r="N59" s="26">
        <v>45754</v>
      </c>
      <c r="O59" s="20" t="s">
        <v>358</v>
      </c>
      <c r="P59" s="28" t="s">
        <v>34</v>
      </c>
      <c r="Q59" s="33" t="s">
        <v>35</v>
      </c>
      <c r="R59" s="62" t="s">
        <v>36</v>
      </c>
      <c r="S59" s="62" t="s">
        <v>36</v>
      </c>
      <c r="T59" s="62" t="s">
        <v>36</v>
      </c>
      <c r="U59" s="62" t="s">
        <v>36</v>
      </c>
      <c r="V59" s="28" t="s">
        <v>34</v>
      </c>
      <c r="W59" s="28" t="s">
        <v>34</v>
      </c>
      <c r="X59" s="29"/>
      <c r="Y59" s="30">
        <f t="shared" si="1"/>
        <v>0</v>
      </c>
      <c r="Z59" s="31">
        <v>45566</v>
      </c>
      <c r="AA59" s="31">
        <v>45747</v>
      </c>
    </row>
    <row r="60" spans="1:27" ht="19.5" customHeight="1">
      <c r="A60" s="15">
        <v>11222</v>
      </c>
      <c r="B60" s="16" t="s">
        <v>84</v>
      </c>
      <c r="C60" s="17" t="s">
        <v>359</v>
      </c>
      <c r="D60" s="18" t="s">
        <v>360</v>
      </c>
      <c r="E60" s="35" t="s">
        <v>47</v>
      </c>
      <c r="F60" s="63" t="s">
        <v>361</v>
      </c>
      <c r="G60" s="21" t="s">
        <v>49</v>
      </c>
      <c r="H60" s="23" t="s">
        <v>326</v>
      </c>
      <c r="I60" s="23" t="s">
        <v>362</v>
      </c>
      <c r="J60" s="32" t="s">
        <v>339</v>
      </c>
      <c r="K60" s="50">
        <v>42373</v>
      </c>
      <c r="L60" s="60">
        <v>119</v>
      </c>
      <c r="M60" s="45">
        <f t="shared" si="0"/>
        <v>42492</v>
      </c>
      <c r="N60" s="26">
        <v>45754</v>
      </c>
      <c r="O60" s="20" t="s">
        <v>363</v>
      </c>
      <c r="P60" s="27" t="s">
        <v>364</v>
      </c>
      <c r="Q60" s="27" t="s">
        <v>55</v>
      </c>
      <c r="R60" s="28" t="s">
        <v>330</v>
      </c>
      <c r="S60" s="28" t="s">
        <v>68</v>
      </c>
      <c r="T60" s="28" t="s">
        <v>36</v>
      </c>
      <c r="U60" s="28" t="s">
        <v>36</v>
      </c>
      <c r="V60" s="27" t="s">
        <v>331</v>
      </c>
      <c r="W60" s="28" t="s">
        <v>146</v>
      </c>
      <c r="X60" s="29"/>
      <c r="Y60" s="30">
        <f t="shared" si="1"/>
        <v>0</v>
      </c>
      <c r="Z60" s="31">
        <v>45566</v>
      </c>
      <c r="AA60" s="31">
        <v>45747</v>
      </c>
    </row>
    <row r="61" spans="1:27" ht="19.5" customHeight="1">
      <c r="A61" s="15">
        <v>11223</v>
      </c>
      <c r="B61" s="16" t="s">
        <v>60</v>
      </c>
      <c r="C61" s="17" t="s">
        <v>365</v>
      </c>
      <c r="D61" s="18" t="s">
        <v>366</v>
      </c>
      <c r="E61" s="35" t="s">
        <v>27</v>
      </c>
      <c r="F61" s="63" t="s">
        <v>367</v>
      </c>
      <c r="G61" s="21" t="s">
        <v>49</v>
      </c>
      <c r="H61" s="23" t="s">
        <v>189</v>
      </c>
      <c r="I61" s="23" t="s">
        <v>189</v>
      </c>
      <c r="J61" s="58" t="s">
        <v>239</v>
      </c>
      <c r="K61" s="50">
        <v>42373</v>
      </c>
      <c r="L61" s="60">
        <v>119</v>
      </c>
      <c r="M61" s="45">
        <f t="shared" si="0"/>
        <v>42492</v>
      </c>
      <c r="N61" s="26">
        <v>45754</v>
      </c>
      <c r="O61" s="20" t="s">
        <v>368</v>
      </c>
      <c r="P61" s="23" t="s">
        <v>267</v>
      </c>
      <c r="Q61" s="34" t="s">
        <v>55</v>
      </c>
      <c r="R61" s="34" t="s">
        <v>268</v>
      </c>
      <c r="S61" s="34" t="s">
        <v>57</v>
      </c>
      <c r="T61" s="28" t="s">
        <v>95</v>
      </c>
      <c r="U61" s="28" t="s">
        <v>59</v>
      </c>
      <c r="V61" s="28" t="s">
        <v>95</v>
      </c>
      <c r="W61" s="28" t="s">
        <v>95</v>
      </c>
      <c r="X61" s="29">
        <v>1</v>
      </c>
      <c r="Y61" s="30">
        <f t="shared" si="1"/>
        <v>0.5</v>
      </c>
      <c r="Z61" s="31">
        <v>45566</v>
      </c>
      <c r="AA61" s="31">
        <v>45747</v>
      </c>
    </row>
    <row r="62" spans="1:27" ht="19.5" customHeight="1">
      <c r="A62" s="15">
        <v>11226</v>
      </c>
      <c r="B62" s="16" t="s">
        <v>60</v>
      </c>
      <c r="C62" s="17" t="s">
        <v>369</v>
      </c>
      <c r="D62" s="18" t="s">
        <v>370</v>
      </c>
      <c r="E62" s="35" t="s">
        <v>27</v>
      </c>
      <c r="F62" s="63" t="s">
        <v>371</v>
      </c>
      <c r="G62" s="21" t="s">
        <v>29</v>
      </c>
      <c r="H62" s="23" t="s">
        <v>80</v>
      </c>
      <c r="I62" s="23" t="s">
        <v>80</v>
      </c>
      <c r="J62" s="32" t="s">
        <v>133</v>
      </c>
      <c r="K62" s="50">
        <v>42401</v>
      </c>
      <c r="L62" s="60">
        <v>119</v>
      </c>
      <c r="M62" s="45">
        <f t="shared" si="0"/>
        <v>42520</v>
      </c>
      <c r="N62" s="26">
        <v>45754</v>
      </c>
      <c r="O62" s="20" t="s">
        <v>372</v>
      </c>
      <c r="P62" s="33" t="s">
        <v>135</v>
      </c>
      <c r="Q62" s="33" t="s">
        <v>57</v>
      </c>
      <c r="R62" s="33" t="s">
        <v>67</v>
      </c>
      <c r="S62" s="33" t="s">
        <v>68</v>
      </c>
      <c r="T62" s="33" t="s">
        <v>36</v>
      </c>
      <c r="U62" s="33" t="s">
        <v>36</v>
      </c>
      <c r="V62" s="33" t="s">
        <v>69</v>
      </c>
      <c r="W62" s="33" t="s">
        <v>34</v>
      </c>
      <c r="X62" s="29"/>
      <c r="Y62" s="30">
        <f t="shared" si="1"/>
        <v>0</v>
      </c>
      <c r="Z62" s="31">
        <v>45566</v>
      </c>
      <c r="AA62" s="31">
        <v>45747</v>
      </c>
    </row>
    <row r="63" spans="1:27" ht="19.5" customHeight="1">
      <c r="A63" s="15">
        <v>11228</v>
      </c>
      <c r="B63" s="16" t="s">
        <v>60</v>
      </c>
      <c r="C63" s="17" t="s">
        <v>373</v>
      </c>
      <c r="D63" s="18" t="s">
        <v>374</v>
      </c>
      <c r="E63" s="35" t="s">
        <v>27</v>
      </c>
      <c r="F63" s="63" t="s">
        <v>375</v>
      </c>
      <c r="G63" s="21" t="s">
        <v>49</v>
      </c>
      <c r="H63" s="23" t="s">
        <v>50</v>
      </c>
      <c r="I63" s="23" t="s">
        <v>51</v>
      </c>
      <c r="J63" s="32" t="s">
        <v>90</v>
      </c>
      <c r="K63" s="50">
        <v>42423</v>
      </c>
      <c r="L63" s="60">
        <v>119</v>
      </c>
      <c r="M63" s="45">
        <f t="shared" si="0"/>
        <v>42542</v>
      </c>
      <c r="N63" s="26">
        <v>45754</v>
      </c>
      <c r="O63" s="20" t="s">
        <v>376</v>
      </c>
      <c r="P63" s="39" t="s">
        <v>54</v>
      </c>
      <c r="Q63" s="33" t="s">
        <v>55</v>
      </c>
      <c r="R63" s="34" t="s">
        <v>56</v>
      </c>
      <c r="S63" s="34" t="s">
        <v>57</v>
      </c>
      <c r="T63" s="34" t="s">
        <v>58</v>
      </c>
      <c r="U63" s="33" t="s">
        <v>59</v>
      </c>
      <c r="V63" s="34" t="s">
        <v>58</v>
      </c>
      <c r="W63" s="34" t="s">
        <v>58</v>
      </c>
      <c r="X63" s="37"/>
      <c r="Y63" s="30">
        <f t="shared" si="1"/>
        <v>0</v>
      </c>
      <c r="Z63" s="31">
        <v>45566</v>
      </c>
      <c r="AA63" s="31">
        <v>45747</v>
      </c>
    </row>
    <row r="64" spans="1:27" ht="19.5" customHeight="1">
      <c r="A64" s="15">
        <v>11237</v>
      </c>
      <c r="B64" s="16" t="s">
        <v>60</v>
      </c>
      <c r="C64" s="17" t="s">
        <v>307</v>
      </c>
      <c r="D64" s="18" t="s">
        <v>377</v>
      </c>
      <c r="E64" s="35" t="s">
        <v>27</v>
      </c>
      <c r="F64" s="63" t="s">
        <v>378</v>
      </c>
      <c r="G64" s="21" t="s">
        <v>49</v>
      </c>
      <c r="H64" s="23" t="s">
        <v>219</v>
      </c>
      <c r="I64" s="23" t="s">
        <v>379</v>
      </c>
      <c r="J64" s="32" t="s">
        <v>42</v>
      </c>
      <c r="K64" s="50">
        <v>42481</v>
      </c>
      <c r="L64" s="60">
        <v>119</v>
      </c>
      <c r="M64" s="66">
        <f t="shared" ref="M64:M125" si="2">K64+L64</f>
        <v>42600</v>
      </c>
      <c r="N64" s="26">
        <v>45754</v>
      </c>
      <c r="O64" s="20" t="s">
        <v>222</v>
      </c>
      <c r="P64" s="27" t="s">
        <v>223</v>
      </c>
      <c r="Q64" s="23" t="s">
        <v>59</v>
      </c>
      <c r="R64" s="34" t="s">
        <v>34</v>
      </c>
      <c r="S64" s="34" t="s">
        <v>35</v>
      </c>
      <c r="T64" s="34" t="s">
        <v>36</v>
      </c>
      <c r="U64" s="34" t="s">
        <v>36</v>
      </c>
      <c r="V64" s="34" t="s">
        <v>34</v>
      </c>
      <c r="W64" s="34" t="s">
        <v>34</v>
      </c>
      <c r="X64" s="29"/>
      <c r="Y64" s="30">
        <f t="shared" ref="Y64:Y125" si="3">X64*0.5</f>
        <v>0</v>
      </c>
      <c r="Z64" s="31">
        <v>45566</v>
      </c>
      <c r="AA64" s="31">
        <v>45747</v>
      </c>
    </row>
    <row r="65" spans="1:27" ht="19.5" customHeight="1">
      <c r="A65" s="15">
        <v>11238</v>
      </c>
      <c r="B65" s="16" t="s">
        <v>60</v>
      </c>
      <c r="C65" s="17" t="s">
        <v>380</v>
      </c>
      <c r="D65" s="18" t="s">
        <v>381</v>
      </c>
      <c r="E65" s="35" t="s">
        <v>27</v>
      </c>
      <c r="F65" s="63" t="s">
        <v>382</v>
      </c>
      <c r="G65" s="21" t="s">
        <v>29</v>
      </c>
      <c r="H65" s="23" t="s">
        <v>88</v>
      </c>
      <c r="I65" s="23" t="s">
        <v>383</v>
      </c>
      <c r="J65" s="58" t="s">
        <v>133</v>
      </c>
      <c r="K65" s="50">
        <v>42481</v>
      </c>
      <c r="L65" s="60">
        <v>119</v>
      </c>
      <c r="M65" s="66">
        <f t="shared" si="2"/>
        <v>42600</v>
      </c>
      <c r="N65" s="26">
        <v>45754</v>
      </c>
      <c r="O65" s="20" t="s">
        <v>92</v>
      </c>
      <c r="P65" s="65" t="s">
        <v>93</v>
      </c>
      <c r="Q65" s="65" t="s">
        <v>68</v>
      </c>
      <c r="R65" s="34" t="s">
        <v>95</v>
      </c>
      <c r="S65" s="33" t="s">
        <v>59</v>
      </c>
      <c r="T65" s="34" t="s">
        <v>36</v>
      </c>
      <c r="U65" s="34" t="s">
        <v>36</v>
      </c>
      <c r="V65" s="34" t="s">
        <v>95</v>
      </c>
      <c r="W65" s="34" t="s">
        <v>95</v>
      </c>
      <c r="X65" s="29"/>
      <c r="Y65" s="30">
        <f t="shared" si="3"/>
        <v>0</v>
      </c>
      <c r="Z65" s="31">
        <v>45566</v>
      </c>
      <c r="AA65" s="31">
        <v>45747</v>
      </c>
    </row>
    <row r="66" spans="1:27" ht="19.5" customHeight="1">
      <c r="A66" s="15">
        <v>11239</v>
      </c>
      <c r="B66" s="16" t="s">
        <v>60</v>
      </c>
      <c r="C66" s="17" t="s">
        <v>384</v>
      </c>
      <c r="D66" s="18" t="s">
        <v>385</v>
      </c>
      <c r="E66" s="35" t="s">
        <v>27</v>
      </c>
      <c r="F66" s="63" t="s">
        <v>386</v>
      </c>
      <c r="G66" s="21" t="s">
        <v>49</v>
      </c>
      <c r="H66" s="23" t="s">
        <v>118</v>
      </c>
      <c r="I66" s="23" t="s">
        <v>119</v>
      </c>
      <c r="J66" s="32" t="s">
        <v>90</v>
      </c>
      <c r="K66" s="50">
        <v>42481</v>
      </c>
      <c r="L66" s="60">
        <v>119</v>
      </c>
      <c r="M66" s="66">
        <f t="shared" si="2"/>
        <v>42600</v>
      </c>
      <c r="N66" s="26">
        <v>45754</v>
      </c>
      <c r="O66" s="20" t="s">
        <v>387</v>
      </c>
      <c r="P66" s="23" t="s">
        <v>122</v>
      </c>
      <c r="Q66" s="33" t="s">
        <v>55</v>
      </c>
      <c r="R66" s="33" t="s">
        <v>123</v>
      </c>
      <c r="S66" s="33" t="s">
        <v>57</v>
      </c>
      <c r="T66" s="34" t="s">
        <v>58</v>
      </c>
      <c r="U66" s="34" t="s">
        <v>59</v>
      </c>
      <c r="V66" s="34" t="s">
        <v>58</v>
      </c>
      <c r="W66" s="34" t="s">
        <v>58</v>
      </c>
      <c r="X66" s="29"/>
      <c r="Y66" s="30">
        <f t="shared" si="3"/>
        <v>0</v>
      </c>
      <c r="Z66" s="31">
        <v>45566</v>
      </c>
      <c r="AA66" s="31">
        <v>45747</v>
      </c>
    </row>
    <row r="67" spans="1:27" ht="19.5" customHeight="1">
      <c r="A67" s="15">
        <v>11240</v>
      </c>
      <c r="B67" s="16" t="s">
        <v>84</v>
      </c>
      <c r="C67" s="17" t="s">
        <v>388</v>
      </c>
      <c r="D67" s="18" t="s">
        <v>389</v>
      </c>
      <c r="E67" s="35" t="s">
        <v>47</v>
      </c>
      <c r="F67" s="63" t="s">
        <v>390</v>
      </c>
      <c r="G67" s="21" t="s">
        <v>49</v>
      </c>
      <c r="H67" s="23" t="s">
        <v>118</v>
      </c>
      <c r="I67" s="23" t="s">
        <v>202</v>
      </c>
      <c r="J67" s="32" t="s">
        <v>120</v>
      </c>
      <c r="K67" s="50">
        <v>42481</v>
      </c>
      <c r="L67" s="67">
        <v>149</v>
      </c>
      <c r="M67" s="66">
        <f t="shared" si="2"/>
        <v>42630</v>
      </c>
      <c r="N67" s="26">
        <v>45754</v>
      </c>
      <c r="O67" s="20" t="s">
        <v>391</v>
      </c>
      <c r="P67" s="39" t="s">
        <v>204</v>
      </c>
      <c r="Q67" s="34" t="s">
        <v>205</v>
      </c>
      <c r="R67" s="34" t="s">
        <v>123</v>
      </c>
      <c r="S67" s="34" t="s">
        <v>57</v>
      </c>
      <c r="T67" s="34" t="s">
        <v>58</v>
      </c>
      <c r="U67" s="34" t="s">
        <v>59</v>
      </c>
      <c r="V67" s="34" t="s">
        <v>58</v>
      </c>
      <c r="W67" s="34" t="s">
        <v>58</v>
      </c>
      <c r="X67" s="29"/>
      <c r="Y67" s="30">
        <f t="shared" si="3"/>
        <v>0</v>
      </c>
      <c r="Z67" s="31">
        <v>45566</v>
      </c>
      <c r="AA67" s="31">
        <v>45747</v>
      </c>
    </row>
    <row r="68" spans="1:27" ht="19.5" customHeight="1">
      <c r="A68" s="15">
        <v>11241</v>
      </c>
      <c r="B68" s="16" t="s">
        <v>60</v>
      </c>
      <c r="C68" s="17" t="s">
        <v>373</v>
      </c>
      <c r="D68" s="18" t="s">
        <v>392</v>
      </c>
      <c r="E68" s="35" t="s">
        <v>27</v>
      </c>
      <c r="F68" s="63" t="s">
        <v>393</v>
      </c>
      <c r="G68" s="21" t="s">
        <v>49</v>
      </c>
      <c r="H68" s="23" t="s">
        <v>118</v>
      </c>
      <c r="I68" s="23" t="s">
        <v>202</v>
      </c>
      <c r="J68" s="58" t="s">
        <v>272</v>
      </c>
      <c r="K68" s="50">
        <v>42481</v>
      </c>
      <c r="L68" s="60">
        <v>119</v>
      </c>
      <c r="M68" s="45">
        <f t="shared" si="2"/>
        <v>42600</v>
      </c>
      <c r="N68" s="26">
        <v>45754</v>
      </c>
      <c r="O68" s="20" t="s">
        <v>376</v>
      </c>
      <c r="P68" s="39" t="s">
        <v>204</v>
      </c>
      <c r="Q68" s="34" t="s">
        <v>205</v>
      </c>
      <c r="R68" s="34" t="s">
        <v>123</v>
      </c>
      <c r="S68" s="34" t="s">
        <v>57</v>
      </c>
      <c r="T68" s="34" t="s">
        <v>58</v>
      </c>
      <c r="U68" s="34" t="s">
        <v>59</v>
      </c>
      <c r="V68" s="34" t="s">
        <v>58</v>
      </c>
      <c r="W68" s="34" t="s">
        <v>58</v>
      </c>
      <c r="X68" s="29"/>
      <c r="Y68" s="30">
        <f t="shared" si="3"/>
        <v>0</v>
      </c>
      <c r="Z68" s="31">
        <v>45566</v>
      </c>
      <c r="AA68" s="31">
        <v>45747</v>
      </c>
    </row>
    <row r="69" spans="1:27" ht="19.5" customHeight="1">
      <c r="A69" s="15">
        <v>11244</v>
      </c>
      <c r="B69" s="16" t="s">
        <v>60</v>
      </c>
      <c r="C69" s="17" t="s">
        <v>394</v>
      </c>
      <c r="D69" s="18" t="s">
        <v>395</v>
      </c>
      <c r="E69" s="35" t="s">
        <v>27</v>
      </c>
      <c r="F69" s="63" t="s">
        <v>396</v>
      </c>
      <c r="G69" s="21" t="s">
        <v>49</v>
      </c>
      <c r="H69" s="23" t="s">
        <v>326</v>
      </c>
      <c r="I69" s="23" t="s">
        <v>397</v>
      </c>
      <c r="J69" s="32" t="s">
        <v>133</v>
      </c>
      <c r="K69" s="50">
        <v>42493</v>
      </c>
      <c r="L69" s="60">
        <v>119</v>
      </c>
      <c r="M69" s="45">
        <f t="shared" si="2"/>
        <v>42612</v>
      </c>
      <c r="N69" s="26">
        <v>45754</v>
      </c>
      <c r="O69" s="20" t="s">
        <v>398</v>
      </c>
      <c r="P69" s="28" t="s">
        <v>330</v>
      </c>
      <c r="Q69" s="28" t="s">
        <v>68</v>
      </c>
      <c r="R69" s="34" t="s">
        <v>146</v>
      </c>
      <c r="S69" s="34" t="s">
        <v>59</v>
      </c>
      <c r="T69" s="34" t="s">
        <v>36</v>
      </c>
      <c r="U69" s="34" t="s">
        <v>36</v>
      </c>
      <c r="V69" s="34" t="s">
        <v>146</v>
      </c>
      <c r="W69" s="34" t="s">
        <v>146</v>
      </c>
      <c r="X69" s="29"/>
      <c r="Y69" s="30">
        <f t="shared" si="3"/>
        <v>0</v>
      </c>
      <c r="Z69" s="31">
        <v>45566</v>
      </c>
      <c r="AA69" s="31">
        <v>45747</v>
      </c>
    </row>
    <row r="70" spans="1:27" ht="19.5" customHeight="1">
      <c r="A70" s="15">
        <v>11247</v>
      </c>
      <c r="B70" s="16" t="s">
        <v>60</v>
      </c>
      <c r="C70" s="17" t="s">
        <v>224</v>
      </c>
      <c r="D70" s="18" t="s">
        <v>399</v>
      </c>
      <c r="E70" s="35" t="s">
        <v>27</v>
      </c>
      <c r="F70" s="63" t="s">
        <v>400</v>
      </c>
      <c r="G70" s="21" t="s">
        <v>29</v>
      </c>
      <c r="H70" s="23" t="s">
        <v>144</v>
      </c>
      <c r="I70" s="23" t="s">
        <v>144</v>
      </c>
      <c r="J70" s="32" t="s">
        <v>120</v>
      </c>
      <c r="K70" s="50">
        <v>42493</v>
      </c>
      <c r="L70" s="60">
        <v>119</v>
      </c>
      <c r="M70" s="45">
        <f t="shared" si="2"/>
        <v>42612</v>
      </c>
      <c r="N70" s="26">
        <v>45754</v>
      </c>
      <c r="O70" s="20" t="s">
        <v>401</v>
      </c>
      <c r="P70" s="27" t="s">
        <v>145</v>
      </c>
      <c r="Q70" s="27" t="s">
        <v>55</v>
      </c>
      <c r="R70" s="28" t="s">
        <v>114</v>
      </c>
      <c r="S70" s="27" t="s">
        <v>68</v>
      </c>
      <c r="T70" s="28" t="s">
        <v>36</v>
      </c>
      <c r="U70" s="28" t="s">
        <v>36</v>
      </c>
      <c r="V70" s="28" t="s">
        <v>114</v>
      </c>
      <c r="W70" s="34" t="s">
        <v>146</v>
      </c>
      <c r="X70" s="29"/>
      <c r="Y70" s="30">
        <f t="shared" si="3"/>
        <v>0</v>
      </c>
      <c r="Z70" s="31">
        <v>45566</v>
      </c>
      <c r="AA70" s="31">
        <v>45747</v>
      </c>
    </row>
    <row r="71" spans="1:27" ht="19.5" customHeight="1">
      <c r="A71" s="15">
        <v>11257</v>
      </c>
      <c r="B71" s="16" t="s">
        <v>84</v>
      </c>
      <c r="C71" s="17" t="s">
        <v>402</v>
      </c>
      <c r="D71" s="18" t="s">
        <v>403</v>
      </c>
      <c r="E71" s="35" t="s">
        <v>47</v>
      </c>
      <c r="F71" s="63" t="s">
        <v>404</v>
      </c>
      <c r="G71" s="21" t="s">
        <v>49</v>
      </c>
      <c r="H71" s="23" t="s">
        <v>232</v>
      </c>
      <c r="I71" s="23" t="s">
        <v>405</v>
      </c>
      <c r="J71" s="32" t="s">
        <v>133</v>
      </c>
      <c r="K71" s="50">
        <v>42555</v>
      </c>
      <c r="L71" s="60">
        <v>119</v>
      </c>
      <c r="M71" s="45">
        <f t="shared" si="2"/>
        <v>42674</v>
      </c>
      <c r="N71" s="26">
        <v>45754</v>
      </c>
      <c r="O71" s="20" t="s">
        <v>406</v>
      </c>
      <c r="P71" s="33" t="s">
        <v>234</v>
      </c>
      <c r="Q71" s="33" t="s">
        <v>57</v>
      </c>
      <c r="R71" s="33" t="s">
        <v>235</v>
      </c>
      <c r="S71" s="33" t="s">
        <v>68</v>
      </c>
      <c r="T71" s="33" t="s">
        <v>76</v>
      </c>
      <c r="U71" s="33" t="s">
        <v>59</v>
      </c>
      <c r="V71" s="33" t="s">
        <v>102</v>
      </c>
      <c r="W71" s="33" t="s">
        <v>102</v>
      </c>
      <c r="X71" s="29"/>
      <c r="Y71" s="30">
        <f t="shared" si="3"/>
        <v>0</v>
      </c>
      <c r="Z71" s="31">
        <v>45566</v>
      </c>
      <c r="AA71" s="31">
        <v>45747</v>
      </c>
    </row>
    <row r="72" spans="1:27" ht="19.5" customHeight="1">
      <c r="A72" s="15">
        <v>11259</v>
      </c>
      <c r="B72" s="16" t="s">
        <v>407</v>
      </c>
      <c r="C72" s="17" t="s">
        <v>408</v>
      </c>
      <c r="D72" s="18" t="s">
        <v>409</v>
      </c>
      <c r="E72" s="35" t="s">
        <v>27</v>
      </c>
      <c r="F72" s="63" t="s">
        <v>410</v>
      </c>
      <c r="G72" s="22" t="s">
        <v>49</v>
      </c>
      <c r="H72" s="23" t="s">
        <v>118</v>
      </c>
      <c r="I72" s="23" t="s">
        <v>293</v>
      </c>
      <c r="J72" s="32" t="s">
        <v>65</v>
      </c>
      <c r="K72" s="50">
        <v>42604</v>
      </c>
      <c r="L72" s="60">
        <v>119</v>
      </c>
      <c r="M72" s="45">
        <f t="shared" si="2"/>
        <v>42723</v>
      </c>
      <c r="N72" s="26">
        <v>45754</v>
      </c>
      <c r="O72" s="20" t="s">
        <v>411</v>
      </c>
      <c r="P72" s="34" t="s">
        <v>123</v>
      </c>
      <c r="Q72" s="34" t="s">
        <v>57</v>
      </c>
      <c r="R72" s="34" t="s">
        <v>58</v>
      </c>
      <c r="S72" s="34" t="s">
        <v>59</v>
      </c>
      <c r="T72" s="34" t="s">
        <v>36</v>
      </c>
      <c r="U72" s="34" t="s">
        <v>36</v>
      </c>
      <c r="V72" s="34" t="s">
        <v>58</v>
      </c>
      <c r="W72" s="34" t="s">
        <v>58</v>
      </c>
      <c r="X72" s="29"/>
      <c r="Y72" s="30">
        <f t="shared" si="3"/>
        <v>0</v>
      </c>
      <c r="Z72" s="31">
        <v>45566</v>
      </c>
      <c r="AA72" s="31">
        <v>45747</v>
      </c>
    </row>
    <row r="73" spans="1:27" ht="19.5" customHeight="1">
      <c r="A73" s="15">
        <v>11260</v>
      </c>
      <c r="B73" s="16" t="s">
        <v>84</v>
      </c>
      <c r="C73" s="17" t="s">
        <v>412</v>
      </c>
      <c r="D73" s="18" t="s">
        <v>413</v>
      </c>
      <c r="E73" s="35" t="s">
        <v>47</v>
      </c>
      <c r="F73" s="63" t="s">
        <v>414</v>
      </c>
      <c r="G73" s="22" t="s">
        <v>49</v>
      </c>
      <c r="H73" s="23" t="s">
        <v>50</v>
      </c>
      <c r="I73" s="23" t="s">
        <v>51</v>
      </c>
      <c r="J73" s="32" t="s">
        <v>52</v>
      </c>
      <c r="K73" s="50">
        <v>42604</v>
      </c>
      <c r="L73" s="60">
        <v>119</v>
      </c>
      <c r="M73" s="45">
        <f t="shared" si="2"/>
        <v>42723</v>
      </c>
      <c r="N73" s="26">
        <v>45754</v>
      </c>
      <c r="O73" s="81" t="s">
        <v>415</v>
      </c>
      <c r="P73" s="23" t="s">
        <v>54</v>
      </c>
      <c r="Q73" s="33" t="s">
        <v>55</v>
      </c>
      <c r="R73" s="34" t="s">
        <v>56</v>
      </c>
      <c r="S73" s="34" t="s">
        <v>57</v>
      </c>
      <c r="T73" s="34" t="s">
        <v>58</v>
      </c>
      <c r="U73" s="33" t="s">
        <v>59</v>
      </c>
      <c r="V73" s="34" t="s">
        <v>58</v>
      </c>
      <c r="W73" s="34" t="s">
        <v>58</v>
      </c>
      <c r="X73" s="29"/>
      <c r="Y73" s="30">
        <f t="shared" si="3"/>
        <v>0</v>
      </c>
      <c r="Z73" s="31">
        <v>45566</v>
      </c>
      <c r="AA73" s="31">
        <v>45747</v>
      </c>
    </row>
    <row r="74" spans="1:27" ht="19.5" customHeight="1">
      <c r="A74" s="15">
        <v>11262</v>
      </c>
      <c r="B74" s="16" t="s">
        <v>84</v>
      </c>
      <c r="C74" s="17" t="s">
        <v>416</v>
      </c>
      <c r="D74" s="18" t="s">
        <v>417</v>
      </c>
      <c r="E74" s="35" t="s">
        <v>47</v>
      </c>
      <c r="F74" s="63" t="s">
        <v>418</v>
      </c>
      <c r="G74" s="22" t="s">
        <v>29</v>
      </c>
      <c r="H74" s="23" t="s">
        <v>88</v>
      </c>
      <c r="I74" s="23" t="s">
        <v>419</v>
      </c>
      <c r="J74" s="32" t="s">
        <v>90</v>
      </c>
      <c r="K74" s="50">
        <v>42604</v>
      </c>
      <c r="L74" s="60">
        <v>119</v>
      </c>
      <c r="M74" s="45">
        <f t="shared" si="2"/>
        <v>42723</v>
      </c>
      <c r="N74" s="26">
        <v>45754</v>
      </c>
      <c r="O74" s="20" t="s">
        <v>420</v>
      </c>
      <c r="P74" s="23" t="s">
        <v>92</v>
      </c>
      <c r="Q74" s="33" t="s">
        <v>55</v>
      </c>
      <c r="R74" s="33" t="s">
        <v>93</v>
      </c>
      <c r="S74" s="33" t="s">
        <v>68</v>
      </c>
      <c r="T74" s="34" t="s">
        <v>36</v>
      </c>
      <c r="U74" s="34" t="s">
        <v>36</v>
      </c>
      <c r="V74" s="33" t="s">
        <v>94</v>
      </c>
      <c r="W74" s="34" t="s">
        <v>95</v>
      </c>
      <c r="X74" s="29"/>
      <c r="Y74" s="30">
        <f t="shared" si="3"/>
        <v>0</v>
      </c>
      <c r="Z74" s="31">
        <v>45566</v>
      </c>
      <c r="AA74" s="31">
        <v>45747</v>
      </c>
    </row>
    <row r="75" spans="1:27" ht="19.5" customHeight="1">
      <c r="A75" s="15">
        <v>11264</v>
      </c>
      <c r="B75" s="16" t="s">
        <v>84</v>
      </c>
      <c r="C75" s="17" t="s">
        <v>421</v>
      </c>
      <c r="D75" s="18" t="s">
        <v>422</v>
      </c>
      <c r="E75" s="35" t="s">
        <v>47</v>
      </c>
      <c r="F75" s="63" t="s">
        <v>423</v>
      </c>
      <c r="G75" s="22" t="s">
        <v>49</v>
      </c>
      <c r="H75" s="23" t="s">
        <v>326</v>
      </c>
      <c r="I75" s="23" t="s">
        <v>362</v>
      </c>
      <c r="J75" s="32" t="s">
        <v>120</v>
      </c>
      <c r="K75" s="50">
        <v>42618</v>
      </c>
      <c r="L75" s="60">
        <v>119</v>
      </c>
      <c r="M75" s="45">
        <f t="shared" si="2"/>
        <v>42737</v>
      </c>
      <c r="N75" s="26">
        <v>45754</v>
      </c>
      <c r="O75" s="20" t="s">
        <v>424</v>
      </c>
      <c r="P75" s="27" t="s">
        <v>364</v>
      </c>
      <c r="Q75" s="27" t="s">
        <v>55</v>
      </c>
      <c r="R75" s="28" t="s">
        <v>330</v>
      </c>
      <c r="S75" s="28" t="s">
        <v>68</v>
      </c>
      <c r="T75" s="28" t="s">
        <v>36</v>
      </c>
      <c r="U75" s="28" t="s">
        <v>36</v>
      </c>
      <c r="V75" s="27" t="s">
        <v>331</v>
      </c>
      <c r="W75" s="28" t="s">
        <v>146</v>
      </c>
      <c r="X75" s="29"/>
      <c r="Y75" s="30">
        <f t="shared" si="3"/>
        <v>0</v>
      </c>
      <c r="Z75" s="31">
        <v>45566</v>
      </c>
      <c r="AA75" s="31">
        <v>45747</v>
      </c>
    </row>
    <row r="76" spans="1:27" ht="19.5" customHeight="1">
      <c r="A76" s="15">
        <v>11265</v>
      </c>
      <c r="B76" s="16" t="s">
        <v>60</v>
      </c>
      <c r="C76" s="17" t="s">
        <v>425</v>
      </c>
      <c r="D76" s="18" t="s">
        <v>426</v>
      </c>
      <c r="E76" s="35" t="s">
        <v>27</v>
      </c>
      <c r="F76" s="63" t="s">
        <v>427</v>
      </c>
      <c r="G76" s="22" t="s">
        <v>49</v>
      </c>
      <c r="H76" s="23" t="s">
        <v>118</v>
      </c>
      <c r="I76" s="23" t="s">
        <v>202</v>
      </c>
      <c r="J76" s="32" t="s">
        <v>120</v>
      </c>
      <c r="K76" s="50">
        <v>42618</v>
      </c>
      <c r="L76" s="60">
        <v>119</v>
      </c>
      <c r="M76" s="45">
        <f t="shared" si="2"/>
        <v>42737</v>
      </c>
      <c r="N76" s="26">
        <v>45754</v>
      </c>
      <c r="O76" s="20" t="s">
        <v>428</v>
      </c>
      <c r="P76" s="39" t="s">
        <v>204</v>
      </c>
      <c r="Q76" s="34" t="s">
        <v>205</v>
      </c>
      <c r="R76" s="34" t="s">
        <v>123</v>
      </c>
      <c r="S76" s="34" t="s">
        <v>57</v>
      </c>
      <c r="T76" s="34" t="s">
        <v>58</v>
      </c>
      <c r="U76" s="34" t="s">
        <v>59</v>
      </c>
      <c r="V76" s="34" t="s">
        <v>58</v>
      </c>
      <c r="W76" s="34" t="s">
        <v>58</v>
      </c>
      <c r="X76" s="29"/>
      <c r="Y76" s="30">
        <f t="shared" si="3"/>
        <v>0</v>
      </c>
      <c r="Z76" s="31">
        <v>45566</v>
      </c>
      <c r="AA76" s="31">
        <v>45747</v>
      </c>
    </row>
    <row r="77" spans="1:27" ht="19.5" customHeight="1">
      <c r="A77" s="15">
        <v>11269</v>
      </c>
      <c r="B77" s="16" t="s">
        <v>84</v>
      </c>
      <c r="C77" s="17" t="s">
        <v>429</v>
      </c>
      <c r="D77" s="18" t="s">
        <v>430</v>
      </c>
      <c r="E77" s="68" t="s">
        <v>47</v>
      </c>
      <c r="F77" s="63" t="s">
        <v>431</v>
      </c>
      <c r="G77" s="69" t="s">
        <v>49</v>
      </c>
      <c r="H77" s="23" t="s">
        <v>154</v>
      </c>
      <c r="I77" s="23" t="s">
        <v>432</v>
      </c>
      <c r="J77" s="32" t="s">
        <v>433</v>
      </c>
      <c r="K77" s="50">
        <v>42634</v>
      </c>
      <c r="L77" s="60">
        <v>119</v>
      </c>
      <c r="M77" s="45">
        <f t="shared" si="2"/>
        <v>42753</v>
      </c>
      <c r="N77" s="26">
        <v>45754</v>
      </c>
      <c r="O77" s="20" t="s">
        <v>434</v>
      </c>
      <c r="P77" s="23" t="s">
        <v>435</v>
      </c>
      <c r="Q77" s="33" t="s">
        <v>55</v>
      </c>
      <c r="R77" s="23" t="s">
        <v>258</v>
      </c>
      <c r="S77" s="33" t="s">
        <v>57</v>
      </c>
      <c r="T77" s="34" t="s">
        <v>158</v>
      </c>
      <c r="U77" s="34" t="s">
        <v>59</v>
      </c>
      <c r="V77" s="34" t="s">
        <v>158</v>
      </c>
      <c r="W77" s="34" t="s">
        <v>158</v>
      </c>
      <c r="X77" s="29"/>
      <c r="Y77" s="30">
        <f t="shared" si="3"/>
        <v>0</v>
      </c>
      <c r="Z77" s="31">
        <v>45566</v>
      </c>
      <c r="AA77" s="31">
        <v>45747</v>
      </c>
    </row>
    <row r="78" spans="1:27" ht="19.5" customHeight="1">
      <c r="A78" s="15">
        <v>11271</v>
      </c>
      <c r="B78" s="16" t="s">
        <v>84</v>
      </c>
      <c r="C78" s="17" t="s">
        <v>436</v>
      </c>
      <c r="D78" s="18" t="s">
        <v>437</v>
      </c>
      <c r="E78" s="68" t="s">
        <v>47</v>
      </c>
      <c r="F78" s="63" t="s">
        <v>438</v>
      </c>
      <c r="G78" s="69" t="s">
        <v>49</v>
      </c>
      <c r="H78" s="23" t="s">
        <v>50</v>
      </c>
      <c r="I78" s="23" t="s">
        <v>51</v>
      </c>
      <c r="J78" s="58" t="s">
        <v>120</v>
      </c>
      <c r="K78" s="50">
        <v>42634</v>
      </c>
      <c r="L78" s="60">
        <v>119</v>
      </c>
      <c r="M78" s="45">
        <f t="shared" si="2"/>
        <v>42753</v>
      </c>
      <c r="N78" s="26">
        <v>45754</v>
      </c>
      <c r="O78" s="81" t="s">
        <v>439</v>
      </c>
      <c r="P78" s="23" t="s">
        <v>54</v>
      </c>
      <c r="Q78" s="33" t="s">
        <v>55</v>
      </c>
      <c r="R78" s="34" t="s">
        <v>56</v>
      </c>
      <c r="S78" s="34" t="s">
        <v>57</v>
      </c>
      <c r="T78" s="34" t="s">
        <v>58</v>
      </c>
      <c r="U78" s="33" t="s">
        <v>59</v>
      </c>
      <c r="V78" s="34" t="s">
        <v>58</v>
      </c>
      <c r="W78" s="34" t="s">
        <v>58</v>
      </c>
      <c r="X78" s="29"/>
      <c r="Y78" s="30">
        <f t="shared" si="3"/>
        <v>0</v>
      </c>
      <c r="Z78" s="31">
        <v>45566</v>
      </c>
      <c r="AA78" s="31">
        <v>45747</v>
      </c>
    </row>
    <row r="79" spans="1:27" ht="19.5" customHeight="1">
      <c r="A79" s="15">
        <v>11273</v>
      </c>
      <c r="B79" s="16" t="s">
        <v>60</v>
      </c>
      <c r="C79" s="17" t="s">
        <v>440</v>
      </c>
      <c r="D79" s="18" t="s">
        <v>441</v>
      </c>
      <c r="E79" s="35" t="s">
        <v>27</v>
      </c>
      <c r="F79" s="63" t="s">
        <v>442</v>
      </c>
      <c r="G79" s="22" t="s">
        <v>29</v>
      </c>
      <c r="H79" s="23" t="s">
        <v>111</v>
      </c>
      <c r="I79" s="23" t="s">
        <v>111</v>
      </c>
      <c r="J79" s="32" t="s">
        <v>239</v>
      </c>
      <c r="K79" s="50">
        <v>42634</v>
      </c>
      <c r="L79" s="60">
        <v>119</v>
      </c>
      <c r="M79" s="45">
        <f t="shared" si="2"/>
        <v>42753</v>
      </c>
      <c r="N79" s="26">
        <v>45754</v>
      </c>
      <c r="O79" s="20" t="s">
        <v>443</v>
      </c>
      <c r="P79" s="33" t="s">
        <v>113</v>
      </c>
      <c r="Q79" s="33" t="s">
        <v>55</v>
      </c>
      <c r="R79" s="33" t="s">
        <v>56</v>
      </c>
      <c r="S79" s="33" t="s">
        <v>57</v>
      </c>
      <c r="T79" s="34" t="s">
        <v>114</v>
      </c>
      <c r="U79" s="34" t="s">
        <v>68</v>
      </c>
      <c r="V79" s="34" t="s">
        <v>114</v>
      </c>
      <c r="W79" s="34" t="s">
        <v>58</v>
      </c>
      <c r="X79" s="29"/>
      <c r="Y79" s="30">
        <f t="shared" si="3"/>
        <v>0</v>
      </c>
      <c r="Z79" s="31">
        <v>45566</v>
      </c>
      <c r="AA79" s="31">
        <v>45747</v>
      </c>
    </row>
    <row r="80" spans="1:27" ht="19.5" customHeight="1">
      <c r="A80" s="15">
        <v>11274</v>
      </c>
      <c r="B80" s="16" t="s">
        <v>60</v>
      </c>
      <c r="C80" s="17" t="s">
        <v>444</v>
      </c>
      <c r="D80" s="18" t="s">
        <v>445</v>
      </c>
      <c r="E80" s="35" t="s">
        <v>27</v>
      </c>
      <c r="F80" s="63" t="s">
        <v>446</v>
      </c>
      <c r="G80" s="22" t="s">
        <v>29</v>
      </c>
      <c r="H80" s="23" t="s">
        <v>447</v>
      </c>
      <c r="I80" s="23" t="s">
        <v>447</v>
      </c>
      <c r="J80" s="32" t="s">
        <v>133</v>
      </c>
      <c r="K80" s="50">
        <v>42634</v>
      </c>
      <c r="L80" s="60">
        <v>119</v>
      </c>
      <c r="M80" s="45">
        <f t="shared" si="2"/>
        <v>42753</v>
      </c>
      <c r="N80" s="26">
        <v>45754</v>
      </c>
      <c r="O80" s="20" t="s">
        <v>448</v>
      </c>
      <c r="P80" s="33" t="s">
        <v>56</v>
      </c>
      <c r="Q80" s="33" t="s">
        <v>57</v>
      </c>
      <c r="R80" s="33" t="s">
        <v>114</v>
      </c>
      <c r="S80" s="33" t="s">
        <v>68</v>
      </c>
      <c r="T80" s="33" t="s">
        <v>58</v>
      </c>
      <c r="U80" s="33" t="s">
        <v>59</v>
      </c>
      <c r="V80" s="33" t="s">
        <v>58</v>
      </c>
      <c r="W80" s="33" t="s">
        <v>58</v>
      </c>
      <c r="X80" s="29"/>
      <c r="Y80" s="30">
        <f t="shared" si="3"/>
        <v>0</v>
      </c>
      <c r="Z80" s="31">
        <v>45566</v>
      </c>
      <c r="AA80" s="31">
        <v>45747</v>
      </c>
    </row>
    <row r="81" spans="1:27" ht="19.5" customHeight="1">
      <c r="A81" s="15">
        <v>11278</v>
      </c>
      <c r="B81" s="16" t="s">
        <v>84</v>
      </c>
      <c r="C81" s="17" t="s">
        <v>449</v>
      </c>
      <c r="D81" s="18" t="s">
        <v>450</v>
      </c>
      <c r="E81" s="35" t="s">
        <v>47</v>
      </c>
      <c r="F81" s="63" t="s">
        <v>451</v>
      </c>
      <c r="G81" s="22" t="s">
        <v>49</v>
      </c>
      <c r="H81" s="23" t="s">
        <v>162</v>
      </c>
      <c r="I81" s="23" t="s">
        <v>162</v>
      </c>
      <c r="J81" s="58" t="s">
        <v>52</v>
      </c>
      <c r="K81" s="50">
        <v>42648</v>
      </c>
      <c r="L81" s="60">
        <v>119</v>
      </c>
      <c r="M81" s="45">
        <f t="shared" si="2"/>
        <v>42767</v>
      </c>
      <c r="N81" s="26">
        <v>45754</v>
      </c>
      <c r="O81" s="20" t="s">
        <v>452</v>
      </c>
      <c r="P81" s="23" t="s">
        <v>453</v>
      </c>
      <c r="Q81" s="33" t="s">
        <v>55</v>
      </c>
      <c r="R81" s="34" t="s">
        <v>163</v>
      </c>
      <c r="S81" s="33" t="s">
        <v>57</v>
      </c>
      <c r="T81" s="34" t="s">
        <v>58</v>
      </c>
      <c r="U81" s="34" t="s">
        <v>59</v>
      </c>
      <c r="V81" s="34" t="s">
        <v>58</v>
      </c>
      <c r="W81" s="34" t="s">
        <v>58</v>
      </c>
      <c r="X81" s="29"/>
      <c r="Y81" s="30">
        <f t="shared" si="3"/>
        <v>0</v>
      </c>
      <c r="Z81" s="31">
        <v>45566</v>
      </c>
      <c r="AA81" s="31">
        <v>45747</v>
      </c>
    </row>
    <row r="82" spans="1:27" s="70" customFormat="1" ht="19.5" customHeight="1">
      <c r="A82" s="15">
        <v>11286</v>
      </c>
      <c r="B82" s="16" t="s">
        <v>84</v>
      </c>
      <c r="C82" s="17" t="s">
        <v>454</v>
      </c>
      <c r="D82" s="18" t="s">
        <v>455</v>
      </c>
      <c r="E82" s="35" t="s">
        <v>47</v>
      </c>
      <c r="F82" s="63" t="s">
        <v>456</v>
      </c>
      <c r="G82" s="22" t="s">
        <v>49</v>
      </c>
      <c r="H82" s="23" t="s">
        <v>162</v>
      </c>
      <c r="I82" s="23" t="s">
        <v>162</v>
      </c>
      <c r="J82" s="58" t="s">
        <v>433</v>
      </c>
      <c r="K82" s="50">
        <v>42695</v>
      </c>
      <c r="L82" s="60">
        <v>119</v>
      </c>
      <c r="M82" s="45">
        <f t="shared" si="2"/>
        <v>42814</v>
      </c>
      <c r="N82" s="26">
        <v>45754</v>
      </c>
      <c r="O82" s="20" t="s">
        <v>457</v>
      </c>
      <c r="P82" s="23" t="s">
        <v>453</v>
      </c>
      <c r="Q82" s="33" t="s">
        <v>55</v>
      </c>
      <c r="R82" s="34" t="s">
        <v>163</v>
      </c>
      <c r="S82" s="33" t="s">
        <v>57</v>
      </c>
      <c r="T82" s="34" t="s">
        <v>58</v>
      </c>
      <c r="U82" s="34" t="s">
        <v>59</v>
      </c>
      <c r="V82" s="34" t="s">
        <v>58</v>
      </c>
      <c r="W82" s="34" t="s">
        <v>58</v>
      </c>
      <c r="X82" s="29"/>
      <c r="Y82" s="30">
        <f t="shared" si="3"/>
        <v>0</v>
      </c>
      <c r="Z82" s="31">
        <v>45566</v>
      </c>
      <c r="AA82" s="31">
        <v>45747</v>
      </c>
    </row>
    <row r="83" spans="1:27" s="70" customFormat="1" ht="19.5" customHeight="1">
      <c r="A83" s="15">
        <v>11287</v>
      </c>
      <c r="B83" s="16" t="s">
        <v>60</v>
      </c>
      <c r="C83" s="17" t="s">
        <v>458</v>
      </c>
      <c r="D83" s="18" t="s">
        <v>459</v>
      </c>
      <c r="E83" s="35" t="s">
        <v>27</v>
      </c>
      <c r="F83" s="63" t="s">
        <v>460</v>
      </c>
      <c r="G83" s="22" t="s">
        <v>49</v>
      </c>
      <c r="H83" s="23" t="s">
        <v>326</v>
      </c>
      <c r="I83" s="23" t="s">
        <v>397</v>
      </c>
      <c r="J83" s="32" t="s">
        <v>177</v>
      </c>
      <c r="K83" s="50">
        <v>42695</v>
      </c>
      <c r="L83" s="60">
        <v>119</v>
      </c>
      <c r="M83" s="45">
        <f t="shared" si="2"/>
        <v>42814</v>
      </c>
      <c r="N83" s="26">
        <v>45754</v>
      </c>
      <c r="O83" s="20" t="s">
        <v>461</v>
      </c>
      <c r="P83" s="23" t="s">
        <v>398</v>
      </c>
      <c r="Q83" s="23" t="s">
        <v>55</v>
      </c>
      <c r="R83" s="64" t="s">
        <v>330</v>
      </c>
      <c r="S83" s="33" t="s">
        <v>68</v>
      </c>
      <c r="T83" s="34" t="s">
        <v>36</v>
      </c>
      <c r="U83" s="34" t="s">
        <v>36</v>
      </c>
      <c r="V83" s="33" t="s">
        <v>331</v>
      </c>
      <c r="W83" s="34" t="s">
        <v>146</v>
      </c>
      <c r="X83" s="29"/>
      <c r="Y83" s="30">
        <f t="shared" si="3"/>
        <v>0</v>
      </c>
      <c r="Z83" s="31">
        <v>45566</v>
      </c>
      <c r="AA83" s="31">
        <v>45747</v>
      </c>
    </row>
    <row r="84" spans="1:27" s="70" customFormat="1" ht="19.5" customHeight="1">
      <c r="A84" s="15">
        <v>11290</v>
      </c>
      <c r="B84" s="16" t="s">
        <v>60</v>
      </c>
      <c r="C84" s="17" t="s">
        <v>462</v>
      </c>
      <c r="D84" s="18" t="s">
        <v>463</v>
      </c>
      <c r="E84" s="35" t="s">
        <v>27</v>
      </c>
      <c r="F84" s="63" t="s">
        <v>464</v>
      </c>
      <c r="G84" s="22" t="s">
        <v>49</v>
      </c>
      <c r="H84" s="23" t="s">
        <v>154</v>
      </c>
      <c r="I84" s="23" t="s">
        <v>465</v>
      </c>
      <c r="J84" s="32" t="s">
        <v>82</v>
      </c>
      <c r="K84" s="50">
        <v>42739</v>
      </c>
      <c r="L84" s="60">
        <v>119</v>
      </c>
      <c r="M84" s="45">
        <f t="shared" si="2"/>
        <v>42858</v>
      </c>
      <c r="N84" s="26">
        <v>45754</v>
      </c>
      <c r="O84" s="20" t="s">
        <v>157</v>
      </c>
      <c r="P84" s="34" t="s">
        <v>158</v>
      </c>
      <c r="Q84" s="34" t="s">
        <v>59</v>
      </c>
      <c r="R84" s="34" t="s">
        <v>36</v>
      </c>
      <c r="S84" s="34" t="s">
        <v>36</v>
      </c>
      <c r="T84" s="34" t="s">
        <v>36</v>
      </c>
      <c r="U84" s="34" t="s">
        <v>36</v>
      </c>
      <c r="V84" s="34" t="s">
        <v>158</v>
      </c>
      <c r="W84" s="34" t="s">
        <v>158</v>
      </c>
      <c r="X84" s="29"/>
      <c r="Y84" s="30">
        <f t="shared" si="3"/>
        <v>0</v>
      </c>
      <c r="Z84" s="31">
        <v>45566</v>
      </c>
      <c r="AA84" s="31">
        <v>45747</v>
      </c>
    </row>
    <row r="85" spans="1:27" s="38" customFormat="1" ht="19.5" customHeight="1">
      <c r="A85" s="15">
        <v>11298</v>
      </c>
      <c r="B85" s="16" t="s">
        <v>60</v>
      </c>
      <c r="C85" s="17" t="s">
        <v>466</v>
      </c>
      <c r="D85" s="18" t="s">
        <v>467</v>
      </c>
      <c r="E85" s="63" t="s">
        <v>27</v>
      </c>
      <c r="F85" s="63" t="s">
        <v>468</v>
      </c>
      <c r="G85" s="22" t="s">
        <v>29</v>
      </c>
      <c r="H85" s="23" t="s">
        <v>469</v>
      </c>
      <c r="I85" s="23" t="s">
        <v>36</v>
      </c>
      <c r="J85" s="58" t="s">
        <v>36</v>
      </c>
      <c r="K85" s="50">
        <v>42795</v>
      </c>
      <c r="L85" s="60">
        <v>119</v>
      </c>
      <c r="M85" s="45">
        <f t="shared" si="2"/>
        <v>42914</v>
      </c>
      <c r="N85" s="26">
        <v>45754</v>
      </c>
      <c r="O85" s="20" t="s">
        <v>470</v>
      </c>
      <c r="P85" s="34" t="s">
        <v>114</v>
      </c>
      <c r="Q85" s="33" t="s">
        <v>68</v>
      </c>
      <c r="R85" s="33" t="s">
        <v>36</v>
      </c>
      <c r="S85" s="33" t="s">
        <v>36</v>
      </c>
      <c r="T85" s="34" t="s">
        <v>36</v>
      </c>
      <c r="U85" s="34" t="s">
        <v>36</v>
      </c>
      <c r="V85" s="33" t="s">
        <v>114</v>
      </c>
      <c r="W85" s="33" t="s">
        <v>34</v>
      </c>
      <c r="X85" s="29"/>
      <c r="Y85" s="30">
        <f t="shared" si="3"/>
        <v>0</v>
      </c>
      <c r="Z85" s="31">
        <v>45566</v>
      </c>
      <c r="AA85" s="31">
        <v>45747</v>
      </c>
    </row>
    <row r="86" spans="1:27" s="38" customFormat="1" ht="19.5" customHeight="1">
      <c r="A86" s="15">
        <v>11306</v>
      </c>
      <c r="B86" s="16" t="s">
        <v>84</v>
      </c>
      <c r="C86" s="46" t="s">
        <v>471</v>
      </c>
      <c r="D86" s="18" t="s">
        <v>472</v>
      </c>
      <c r="E86" s="29" t="s">
        <v>47</v>
      </c>
      <c r="F86" s="63" t="s">
        <v>473</v>
      </c>
      <c r="G86" s="22" t="s">
        <v>49</v>
      </c>
      <c r="H86" s="23" t="s">
        <v>118</v>
      </c>
      <c r="I86" s="23" t="s">
        <v>293</v>
      </c>
      <c r="J86" s="32" t="s">
        <v>52</v>
      </c>
      <c r="K86" s="50">
        <v>42846</v>
      </c>
      <c r="L86" s="60">
        <v>119</v>
      </c>
      <c r="M86" s="45">
        <f t="shared" si="2"/>
        <v>42965</v>
      </c>
      <c r="N86" s="26">
        <v>45754</v>
      </c>
      <c r="O86" s="20" t="s">
        <v>474</v>
      </c>
      <c r="P86" s="39" t="s">
        <v>204</v>
      </c>
      <c r="Q86" s="34" t="s">
        <v>205</v>
      </c>
      <c r="R86" s="34" t="s">
        <v>123</v>
      </c>
      <c r="S86" s="34" t="s">
        <v>57</v>
      </c>
      <c r="T86" s="34" t="s">
        <v>58</v>
      </c>
      <c r="U86" s="34" t="s">
        <v>59</v>
      </c>
      <c r="V86" s="34" t="s">
        <v>58</v>
      </c>
      <c r="W86" s="34" t="s">
        <v>58</v>
      </c>
      <c r="X86" s="29"/>
      <c r="Y86" s="30">
        <f t="shared" si="3"/>
        <v>0</v>
      </c>
      <c r="Z86" s="31">
        <v>45566</v>
      </c>
      <c r="AA86" s="31">
        <v>45747</v>
      </c>
    </row>
    <row r="87" spans="1:27" s="79" customFormat="1" ht="19.5" customHeight="1">
      <c r="A87" s="71">
        <v>11308</v>
      </c>
      <c r="B87" s="25" t="s">
        <v>60</v>
      </c>
      <c r="C87" s="72" t="s">
        <v>475</v>
      </c>
      <c r="D87" s="73" t="s">
        <v>476</v>
      </c>
      <c r="E87" s="74" t="s">
        <v>27</v>
      </c>
      <c r="F87" s="74" t="s">
        <v>477</v>
      </c>
      <c r="G87" s="75" t="s">
        <v>49</v>
      </c>
      <c r="H87" s="36" t="s">
        <v>118</v>
      </c>
      <c r="I87" s="36" t="s">
        <v>119</v>
      </c>
      <c r="J87" s="50" t="s">
        <v>272</v>
      </c>
      <c r="K87" s="50">
        <v>42846</v>
      </c>
      <c r="L87" s="60">
        <v>119</v>
      </c>
      <c r="M87" s="45">
        <f t="shared" si="2"/>
        <v>42965</v>
      </c>
      <c r="N87" s="26">
        <v>45754</v>
      </c>
      <c r="O87" s="76" t="s">
        <v>478</v>
      </c>
      <c r="P87" s="23" t="s">
        <v>122</v>
      </c>
      <c r="Q87" s="33" t="s">
        <v>55</v>
      </c>
      <c r="R87" s="33" t="s">
        <v>123</v>
      </c>
      <c r="S87" s="33" t="s">
        <v>57</v>
      </c>
      <c r="T87" s="34" t="s">
        <v>58</v>
      </c>
      <c r="U87" s="34" t="s">
        <v>59</v>
      </c>
      <c r="V87" s="34" t="s">
        <v>58</v>
      </c>
      <c r="W87" s="34" t="s">
        <v>58</v>
      </c>
      <c r="X87" s="77"/>
      <c r="Y87" s="78">
        <f t="shared" si="3"/>
        <v>0</v>
      </c>
      <c r="Z87" s="31">
        <v>45566</v>
      </c>
      <c r="AA87" s="31">
        <v>45747</v>
      </c>
    </row>
    <row r="88" spans="1:27" ht="19.5" customHeight="1">
      <c r="A88" s="15">
        <v>11309</v>
      </c>
      <c r="B88" s="16" t="s">
        <v>84</v>
      </c>
      <c r="C88" s="17" t="s">
        <v>479</v>
      </c>
      <c r="D88" s="18" t="s">
        <v>480</v>
      </c>
      <c r="E88" s="29" t="s">
        <v>47</v>
      </c>
      <c r="F88" s="63" t="s">
        <v>481</v>
      </c>
      <c r="G88" s="22" t="s">
        <v>49</v>
      </c>
      <c r="H88" s="23" t="s">
        <v>118</v>
      </c>
      <c r="I88" s="23" t="s">
        <v>202</v>
      </c>
      <c r="J88" s="58" t="s">
        <v>120</v>
      </c>
      <c r="K88" s="50">
        <v>42846</v>
      </c>
      <c r="L88" s="60">
        <v>119</v>
      </c>
      <c r="M88" s="45">
        <f t="shared" si="2"/>
        <v>42965</v>
      </c>
      <c r="N88" s="26">
        <v>45754</v>
      </c>
      <c r="O88" s="20" t="s">
        <v>482</v>
      </c>
      <c r="P88" s="39" t="s">
        <v>204</v>
      </c>
      <c r="Q88" s="34" t="s">
        <v>205</v>
      </c>
      <c r="R88" s="34" t="s">
        <v>123</v>
      </c>
      <c r="S88" s="34" t="s">
        <v>57</v>
      </c>
      <c r="T88" s="34" t="s">
        <v>58</v>
      </c>
      <c r="U88" s="34" t="s">
        <v>59</v>
      </c>
      <c r="V88" s="34" t="s">
        <v>58</v>
      </c>
      <c r="W88" s="34" t="s">
        <v>58</v>
      </c>
      <c r="X88" s="29"/>
      <c r="Y88" s="30">
        <f t="shared" si="3"/>
        <v>0</v>
      </c>
      <c r="Z88" s="31">
        <v>45566</v>
      </c>
      <c r="AA88" s="31">
        <v>45747</v>
      </c>
    </row>
    <row r="89" spans="1:27" ht="19.5" customHeight="1">
      <c r="A89" s="15">
        <v>11310</v>
      </c>
      <c r="B89" s="16" t="s">
        <v>84</v>
      </c>
      <c r="C89" s="17" t="s">
        <v>483</v>
      </c>
      <c r="D89" s="18" t="s">
        <v>484</v>
      </c>
      <c r="E89" s="29" t="s">
        <v>47</v>
      </c>
      <c r="F89" s="63" t="s">
        <v>485</v>
      </c>
      <c r="G89" s="22" t="s">
        <v>49</v>
      </c>
      <c r="H89" s="23" t="s">
        <v>154</v>
      </c>
      <c r="I89" s="23" t="s">
        <v>486</v>
      </c>
      <c r="J89" s="32" t="s">
        <v>52</v>
      </c>
      <c r="K89" s="50">
        <v>42846</v>
      </c>
      <c r="L89" s="60">
        <v>119</v>
      </c>
      <c r="M89" s="45">
        <f t="shared" si="2"/>
        <v>42965</v>
      </c>
      <c r="N89" s="26">
        <v>45754</v>
      </c>
      <c r="O89" s="20" t="s">
        <v>487</v>
      </c>
      <c r="P89" s="39" t="s">
        <v>488</v>
      </c>
      <c r="Q89" s="33" t="s">
        <v>55</v>
      </c>
      <c r="R89" s="23" t="s">
        <v>157</v>
      </c>
      <c r="S89" s="33" t="s">
        <v>57</v>
      </c>
      <c r="T89" s="34" t="s">
        <v>158</v>
      </c>
      <c r="U89" s="34" t="s">
        <v>59</v>
      </c>
      <c r="V89" s="34" t="s">
        <v>158</v>
      </c>
      <c r="W89" s="34" t="s">
        <v>158</v>
      </c>
      <c r="X89" s="29"/>
      <c r="Y89" s="30">
        <f t="shared" si="3"/>
        <v>0</v>
      </c>
      <c r="Z89" s="31">
        <v>45566</v>
      </c>
      <c r="AA89" s="31">
        <v>45747</v>
      </c>
    </row>
    <row r="90" spans="1:27" ht="19.5" customHeight="1">
      <c r="A90" s="15">
        <v>11314</v>
      </c>
      <c r="B90" s="16" t="s">
        <v>84</v>
      </c>
      <c r="C90" s="17" t="s">
        <v>489</v>
      </c>
      <c r="D90" s="18" t="s">
        <v>490</v>
      </c>
      <c r="E90" s="29" t="s">
        <v>47</v>
      </c>
      <c r="F90" s="63" t="s">
        <v>491</v>
      </c>
      <c r="G90" s="22" t="s">
        <v>49</v>
      </c>
      <c r="H90" s="23" t="s">
        <v>326</v>
      </c>
      <c r="I90" s="23" t="s">
        <v>327</v>
      </c>
      <c r="J90" s="32" t="s">
        <v>120</v>
      </c>
      <c r="K90" s="50">
        <v>42846</v>
      </c>
      <c r="L90" s="60">
        <v>119</v>
      </c>
      <c r="M90" s="45">
        <f t="shared" si="2"/>
        <v>42965</v>
      </c>
      <c r="N90" s="26">
        <v>45754</v>
      </c>
      <c r="O90" s="20" t="s">
        <v>492</v>
      </c>
      <c r="P90" s="23" t="s">
        <v>329</v>
      </c>
      <c r="Q90" s="23" t="s">
        <v>205</v>
      </c>
      <c r="R90" s="64" t="s">
        <v>330</v>
      </c>
      <c r="S90" s="33" t="s">
        <v>68</v>
      </c>
      <c r="T90" s="34" t="s">
        <v>36</v>
      </c>
      <c r="U90" s="34" t="s">
        <v>36</v>
      </c>
      <c r="V90" s="33" t="s">
        <v>331</v>
      </c>
      <c r="W90" s="28" t="s">
        <v>146</v>
      </c>
      <c r="X90" s="29"/>
      <c r="Y90" s="30">
        <f t="shared" si="3"/>
        <v>0</v>
      </c>
      <c r="Z90" s="31">
        <v>45566</v>
      </c>
      <c r="AA90" s="31">
        <v>45747</v>
      </c>
    </row>
    <row r="91" spans="1:27" ht="19.5" customHeight="1">
      <c r="A91" s="15">
        <v>11316</v>
      </c>
      <c r="B91" s="16" t="s">
        <v>84</v>
      </c>
      <c r="C91" s="17" t="s">
        <v>493</v>
      </c>
      <c r="D91" s="18" t="s">
        <v>494</v>
      </c>
      <c r="E91" s="29" t="s">
        <v>47</v>
      </c>
      <c r="F91" s="63" t="s">
        <v>495</v>
      </c>
      <c r="G91" s="22" t="s">
        <v>49</v>
      </c>
      <c r="H91" s="23" t="s">
        <v>50</v>
      </c>
      <c r="I91" s="23" t="s">
        <v>209</v>
      </c>
      <c r="J91" s="32" t="s">
        <v>90</v>
      </c>
      <c r="K91" s="50">
        <v>42857</v>
      </c>
      <c r="L91" s="60">
        <v>119</v>
      </c>
      <c r="M91" s="45">
        <f t="shared" si="2"/>
        <v>42976</v>
      </c>
      <c r="N91" s="26">
        <v>45754</v>
      </c>
      <c r="O91" s="20" t="s">
        <v>496</v>
      </c>
      <c r="P91" s="33" t="s">
        <v>211</v>
      </c>
      <c r="Q91" s="33" t="s">
        <v>55</v>
      </c>
      <c r="R91" s="34" t="s">
        <v>56</v>
      </c>
      <c r="S91" s="33" t="s">
        <v>57</v>
      </c>
      <c r="T91" s="34" t="s">
        <v>58</v>
      </c>
      <c r="U91" s="33" t="s">
        <v>59</v>
      </c>
      <c r="V91" s="34" t="s">
        <v>58</v>
      </c>
      <c r="W91" s="34" t="s">
        <v>58</v>
      </c>
      <c r="X91" s="29"/>
      <c r="Y91" s="30">
        <f t="shared" si="3"/>
        <v>0</v>
      </c>
      <c r="Z91" s="31">
        <v>45566</v>
      </c>
      <c r="AA91" s="31">
        <v>45747</v>
      </c>
    </row>
    <row r="92" spans="1:27" s="38" customFormat="1" ht="19.5" customHeight="1">
      <c r="A92" s="15">
        <v>11321</v>
      </c>
      <c r="B92" s="16" t="s">
        <v>60</v>
      </c>
      <c r="C92" s="17" t="s">
        <v>497</v>
      </c>
      <c r="D92" s="18" t="s">
        <v>498</v>
      </c>
      <c r="E92" s="63" t="s">
        <v>27</v>
      </c>
      <c r="F92" s="63" t="s">
        <v>499</v>
      </c>
      <c r="G92" s="22" t="s">
        <v>49</v>
      </c>
      <c r="H92" s="21" t="s">
        <v>154</v>
      </c>
      <c r="I92" s="23" t="s">
        <v>154</v>
      </c>
      <c r="J92" s="58" t="s">
        <v>177</v>
      </c>
      <c r="K92" s="50">
        <v>42891</v>
      </c>
      <c r="L92" s="60">
        <v>119</v>
      </c>
      <c r="M92" s="45">
        <f t="shared" si="2"/>
        <v>43010</v>
      </c>
      <c r="N92" s="26">
        <v>45754</v>
      </c>
      <c r="O92" s="20" t="s">
        <v>500</v>
      </c>
      <c r="P92" s="33" t="s">
        <v>258</v>
      </c>
      <c r="Q92" s="62" t="s">
        <v>57</v>
      </c>
      <c r="R92" s="34" t="s">
        <v>158</v>
      </c>
      <c r="S92" s="34" t="s">
        <v>59</v>
      </c>
      <c r="T92" s="34" t="s">
        <v>36</v>
      </c>
      <c r="U92" s="34" t="s">
        <v>36</v>
      </c>
      <c r="V92" s="34" t="s">
        <v>158</v>
      </c>
      <c r="W92" s="34" t="s">
        <v>158</v>
      </c>
      <c r="X92" s="37"/>
      <c r="Y92" s="30">
        <f t="shared" si="3"/>
        <v>0</v>
      </c>
      <c r="Z92" s="31">
        <v>45566</v>
      </c>
      <c r="AA92" s="31">
        <v>45747</v>
      </c>
    </row>
    <row r="93" spans="1:27" s="38" customFormat="1" ht="19.5" customHeight="1">
      <c r="A93" s="15">
        <v>11324</v>
      </c>
      <c r="B93" s="16" t="s">
        <v>60</v>
      </c>
      <c r="C93" s="17" t="s">
        <v>402</v>
      </c>
      <c r="D93" s="18" t="s">
        <v>501</v>
      </c>
      <c r="E93" s="63" t="s">
        <v>27</v>
      </c>
      <c r="F93" s="63" t="s">
        <v>502</v>
      </c>
      <c r="G93" s="22" t="s">
        <v>49</v>
      </c>
      <c r="H93" s="21" t="s">
        <v>118</v>
      </c>
      <c r="I93" s="23" t="s">
        <v>202</v>
      </c>
      <c r="J93" s="58" t="s">
        <v>339</v>
      </c>
      <c r="K93" s="50">
        <v>42907</v>
      </c>
      <c r="L93" s="60">
        <v>119</v>
      </c>
      <c r="M93" s="45">
        <f t="shared" si="2"/>
        <v>43026</v>
      </c>
      <c r="N93" s="26">
        <v>45754</v>
      </c>
      <c r="O93" s="20" t="s">
        <v>503</v>
      </c>
      <c r="P93" s="39" t="s">
        <v>204</v>
      </c>
      <c r="Q93" s="34" t="s">
        <v>205</v>
      </c>
      <c r="R93" s="34" t="s">
        <v>123</v>
      </c>
      <c r="S93" s="34" t="s">
        <v>57</v>
      </c>
      <c r="T93" s="34" t="s">
        <v>58</v>
      </c>
      <c r="U93" s="34" t="s">
        <v>59</v>
      </c>
      <c r="V93" s="34" t="s">
        <v>58</v>
      </c>
      <c r="W93" s="34" t="s">
        <v>58</v>
      </c>
      <c r="X93" s="37"/>
      <c r="Y93" s="30">
        <f t="shared" si="3"/>
        <v>0</v>
      </c>
      <c r="Z93" s="31">
        <v>45566</v>
      </c>
      <c r="AA93" s="31">
        <v>45747</v>
      </c>
    </row>
    <row r="94" spans="1:27" s="38" customFormat="1" ht="19.5" customHeight="1">
      <c r="A94" s="15">
        <v>11326</v>
      </c>
      <c r="B94" s="16" t="s">
        <v>60</v>
      </c>
      <c r="C94" s="17" t="s">
        <v>504</v>
      </c>
      <c r="D94" s="18" t="s">
        <v>505</v>
      </c>
      <c r="E94" s="63" t="s">
        <v>27</v>
      </c>
      <c r="F94" s="63" t="s">
        <v>506</v>
      </c>
      <c r="G94" s="22" t="s">
        <v>49</v>
      </c>
      <c r="H94" s="23" t="s">
        <v>162</v>
      </c>
      <c r="I94" s="23" t="s">
        <v>162</v>
      </c>
      <c r="J94" s="32" t="s">
        <v>177</v>
      </c>
      <c r="K94" s="50">
        <v>42907</v>
      </c>
      <c r="L94" s="60">
        <v>119</v>
      </c>
      <c r="M94" s="45">
        <f t="shared" si="2"/>
        <v>43026</v>
      </c>
      <c r="N94" s="26">
        <v>45754</v>
      </c>
      <c r="O94" s="20" t="s">
        <v>507</v>
      </c>
      <c r="P94" s="23" t="s">
        <v>453</v>
      </c>
      <c r="Q94" s="33" t="s">
        <v>55</v>
      </c>
      <c r="R94" s="34" t="s">
        <v>163</v>
      </c>
      <c r="S94" s="33" t="s">
        <v>57</v>
      </c>
      <c r="T94" s="34" t="s">
        <v>58</v>
      </c>
      <c r="U94" s="34" t="s">
        <v>59</v>
      </c>
      <c r="V94" s="34" t="s">
        <v>58</v>
      </c>
      <c r="W94" s="34" t="s">
        <v>58</v>
      </c>
      <c r="X94" s="37"/>
      <c r="Y94" s="30">
        <f t="shared" si="3"/>
        <v>0</v>
      </c>
      <c r="Z94" s="31">
        <v>45566</v>
      </c>
      <c r="AA94" s="31">
        <v>45747</v>
      </c>
    </row>
    <row r="95" spans="1:27" s="38" customFormat="1" ht="19.5" customHeight="1">
      <c r="A95" s="15">
        <v>11329</v>
      </c>
      <c r="B95" s="16" t="s">
        <v>84</v>
      </c>
      <c r="C95" s="17" t="s">
        <v>508</v>
      </c>
      <c r="D95" s="18" t="s">
        <v>509</v>
      </c>
      <c r="E95" s="63" t="s">
        <v>47</v>
      </c>
      <c r="F95" s="63" t="s">
        <v>510</v>
      </c>
      <c r="G95" s="22" t="s">
        <v>49</v>
      </c>
      <c r="H95" s="23" t="s">
        <v>154</v>
      </c>
      <c r="I95" s="23" t="s">
        <v>255</v>
      </c>
      <c r="J95" s="58" t="s">
        <v>339</v>
      </c>
      <c r="K95" s="50">
        <v>42919</v>
      </c>
      <c r="L95" s="60">
        <v>119</v>
      </c>
      <c r="M95" s="45">
        <f t="shared" si="2"/>
        <v>43038</v>
      </c>
      <c r="N95" s="26">
        <v>45754</v>
      </c>
      <c r="O95" s="20" t="s">
        <v>511</v>
      </c>
      <c r="P95" s="23" t="s">
        <v>257</v>
      </c>
      <c r="Q95" s="33" t="s">
        <v>55</v>
      </c>
      <c r="R95" s="23" t="s">
        <v>258</v>
      </c>
      <c r="S95" s="33" t="s">
        <v>57</v>
      </c>
      <c r="T95" s="34" t="s">
        <v>158</v>
      </c>
      <c r="U95" s="34" t="s">
        <v>59</v>
      </c>
      <c r="V95" s="34" t="s">
        <v>158</v>
      </c>
      <c r="W95" s="34" t="s">
        <v>158</v>
      </c>
      <c r="X95" s="37"/>
      <c r="Y95" s="30">
        <f t="shared" si="3"/>
        <v>0</v>
      </c>
      <c r="Z95" s="31">
        <v>45566</v>
      </c>
      <c r="AA95" s="31">
        <v>45747</v>
      </c>
    </row>
    <row r="96" spans="1:27" s="38" customFormat="1" ht="19.5" customHeight="1">
      <c r="A96" s="15">
        <v>11336</v>
      </c>
      <c r="B96" s="16" t="s">
        <v>60</v>
      </c>
      <c r="C96" s="17" t="s">
        <v>512</v>
      </c>
      <c r="D96" s="18" t="s">
        <v>513</v>
      </c>
      <c r="E96" s="63" t="s">
        <v>27</v>
      </c>
      <c r="F96" s="63" t="s">
        <v>514</v>
      </c>
      <c r="G96" s="22" t="s">
        <v>49</v>
      </c>
      <c r="H96" s="21" t="s">
        <v>154</v>
      </c>
      <c r="I96" s="23" t="s">
        <v>432</v>
      </c>
      <c r="J96" s="58" t="s">
        <v>133</v>
      </c>
      <c r="K96" s="50">
        <v>42940</v>
      </c>
      <c r="L96" s="60">
        <v>119</v>
      </c>
      <c r="M96" s="45">
        <f t="shared" si="2"/>
        <v>43059</v>
      </c>
      <c r="N96" s="26">
        <v>45754</v>
      </c>
      <c r="O96" s="20" t="s">
        <v>435</v>
      </c>
      <c r="P96" s="23" t="s">
        <v>258</v>
      </c>
      <c r="Q96" s="33" t="s">
        <v>57</v>
      </c>
      <c r="R96" s="34" t="s">
        <v>158</v>
      </c>
      <c r="S96" s="34" t="s">
        <v>59</v>
      </c>
      <c r="T96" s="34" t="s">
        <v>36</v>
      </c>
      <c r="U96" s="34" t="s">
        <v>36</v>
      </c>
      <c r="V96" s="34" t="s">
        <v>158</v>
      </c>
      <c r="W96" s="34" t="s">
        <v>158</v>
      </c>
      <c r="X96" s="37"/>
      <c r="Y96" s="30">
        <f t="shared" si="3"/>
        <v>0</v>
      </c>
      <c r="Z96" s="31">
        <v>45566</v>
      </c>
      <c r="AA96" s="31">
        <v>45747</v>
      </c>
    </row>
    <row r="97" spans="1:27" s="38" customFormat="1" ht="19.5" customHeight="1">
      <c r="A97" s="15">
        <v>11338</v>
      </c>
      <c r="B97" s="16" t="s">
        <v>84</v>
      </c>
      <c r="C97" s="17" t="s">
        <v>515</v>
      </c>
      <c r="D97" s="18" t="s">
        <v>516</v>
      </c>
      <c r="E97" s="63" t="s">
        <v>47</v>
      </c>
      <c r="F97" s="63" t="s">
        <v>517</v>
      </c>
      <c r="G97" s="22" t="s">
        <v>49</v>
      </c>
      <c r="H97" s="23" t="s">
        <v>154</v>
      </c>
      <c r="I97" s="22" t="s">
        <v>518</v>
      </c>
      <c r="J97" s="32" t="s">
        <v>82</v>
      </c>
      <c r="K97" s="50">
        <v>42948</v>
      </c>
      <c r="L97" s="60">
        <v>119</v>
      </c>
      <c r="M97" s="45">
        <f t="shared" si="2"/>
        <v>43067</v>
      </c>
      <c r="N97" s="26">
        <v>45754</v>
      </c>
      <c r="O97" s="20" t="s">
        <v>258</v>
      </c>
      <c r="P97" s="34" t="s">
        <v>158</v>
      </c>
      <c r="Q97" s="34" t="s">
        <v>59</v>
      </c>
      <c r="R97" s="34" t="s">
        <v>36</v>
      </c>
      <c r="S97" s="34" t="s">
        <v>36</v>
      </c>
      <c r="T97" s="34" t="s">
        <v>36</v>
      </c>
      <c r="U97" s="34" t="s">
        <v>36</v>
      </c>
      <c r="V97" s="34" t="s">
        <v>158</v>
      </c>
      <c r="W97" s="34" t="s">
        <v>158</v>
      </c>
      <c r="X97" s="37"/>
      <c r="Y97" s="30">
        <f t="shared" si="3"/>
        <v>0</v>
      </c>
      <c r="Z97" s="31">
        <v>45566</v>
      </c>
      <c r="AA97" s="31">
        <v>45747</v>
      </c>
    </row>
    <row r="98" spans="1:27" s="38" customFormat="1" ht="19.5" customHeight="1">
      <c r="A98" s="15">
        <v>11341</v>
      </c>
      <c r="B98" s="16" t="s">
        <v>84</v>
      </c>
      <c r="C98" s="17" t="s">
        <v>519</v>
      </c>
      <c r="D98" s="18" t="s">
        <v>520</v>
      </c>
      <c r="E98" s="63" t="s">
        <v>47</v>
      </c>
      <c r="F98" s="63" t="s">
        <v>521</v>
      </c>
      <c r="G98" s="22" t="s">
        <v>29</v>
      </c>
      <c r="H98" s="23" t="s">
        <v>469</v>
      </c>
      <c r="I98" s="62" t="s">
        <v>36</v>
      </c>
      <c r="J98" s="58" t="s">
        <v>36</v>
      </c>
      <c r="K98" s="50">
        <v>42968</v>
      </c>
      <c r="L98" s="60">
        <v>119</v>
      </c>
      <c r="M98" s="45">
        <f t="shared" si="2"/>
        <v>43087</v>
      </c>
      <c r="N98" s="26">
        <v>45754</v>
      </c>
      <c r="O98" s="20" t="s">
        <v>522</v>
      </c>
      <c r="P98" s="34" t="s">
        <v>95</v>
      </c>
      <c r="Q98" s="34" t="s">
        <v>59</v>
      </c>
      <c r="R98" s="33" t="s">
        <v>36</v>
      </c>
      <c r="S98" s="33" t="s">
        <v>36</v>
      </c>
      <c r="T98" s="34" t="s">
        <v>36</v>
      </c>
      <c r="U98" s="34" t="s">
        <v>36</v>
      </c>
      <c r="V98" s="34" t="s">
        <v>95</v>
      </c>
      <c r="W98" s="34" t="s">
        <v>95</v>
      </c>
      <c r="X98" s="37"/>
      <c r="Y98" s="30">
        <f t="shared" si="3"/>
        <v>0</v>
      </c>
      <c r="Z98" s="31">
        <v>45566</v>
      </c>
      <c r="AA98" s="31">
        <v>45747</v>
      </c>
    </row>
    <row r="99" spans="1:27" ht="19.5" customHeight="1">
      <c r="A99" s="15">
        <v>11346</v>
      </c>
      <c r="B99" s="16" t="s">
        <v>84</v>
      </c>
      <c r="C99" s="17" t="s">
        <v>523</v>
      </c>
      <c r="D99" s="18" t="s">
        <v>524</v>
      </c>
      <c r="E99" s="63" t="s">
        <v>47</v>
      </c>
      <c r="F99" s="63" t="s">
        <v>525</v>
      </c>
      <c r="G99" s="22" t="s">
        <v>29</v>
      </c>
      <c r="H99" s="41" t="s">
        <v>88</v>
      </c>
      <c r="I99" s="41" t="s">
        <v>89</v>
      </c>
      <c r="J99" s="58" t="s">
        <v>120</v>
      </c>
      <c r="K99" s="50">
        <v>43003</v>
      </c>
      <c r="L99" s="80">
        <v>119</v>
      </c>
      <c r="M99" s="45">
        <f t="shared" si="2"/>
        <v>43122</v>
      </c>
      <c r="N99" s="26">
        <v>45754</v>
      </c>
      <c r="O99" s="20" t="s">
        <v>526</v>
      </c>
      <c r="P99" s="23" t="s">
        <v>92</v>
      </c>
      <c r="Q99" s="33" t="s">
        <v>55</v>
      </c>
      <c r="R99" s="33" t="s">
        <v>93</v>
      </c>
      <c r="S99" s="33" t="s">
        <v>68</v>
      </c>
      <c r="T99" s="34" t="s">
        <v>36</v>
      </c>
      <c r="U99" s="34" t="s">
        <v>36</v>
      </c>
      <c r="V99" s="33" t="s">
        <v>94</v>
      </c>
      <c r="W99" s="34" t="s">
        <v>95</v>
      </c>
      <c r="X99" s="37">
        <v>1</v>
      </c>
      <c r="Y99" s="30">
        <f t="shared" si="3"/>
        <v>0.5</v>
      </c>
      <c r="Z99" s="31">
        <v>45566</v>
      </c>
      <c r="AA99" s="31">
        <v>45747</v>
      </c>
    </row>
    <row r="100" spans="1:27" ht="19.5" customHeight="1">
      <c r="A100" s="15">
        <v>11347</v>
      </c>
      <c r="B100" s="16" t="s">
        <v>84</v>
      </c>
      <c r="C100" s="17" t="s">
        <v>527</v>
      </c>
      <c r="D100" s="18" t="s">
        <v>528</v>
      </c>
      <c r="E100" s="63" t="s">
        <v>47</v>
      </c>
      <c r="F100" s="63" t="s">
        <v>529</v>
      </c>
      <c r="G100" s="22" t="s">
        <v>29</v>
      </c>
      <c r="H100" s="23" t="s">
        <v>111</v>
      </c>
      <c r="I100" s="23" t="s">
        <v>111</v>
      </c>
      <c r="J100" s="58" t="s">
        <v>272</v>
      </c>
      <c r="K100" s="50">
        <v>43003</v>
      </c>
      <c r="L100" s="80">
        <v>119</v>
      </c>
      <c r="M100" s="45">
        <f t="shared" si="2"/>
        <v>43122</v>
      </c>
      <c r="N100" s="26">
        <v>45754</v>
      </c>
      <c r="O100" s="20" t="s">
        <v>530</v>
      </c>
      <c r="P100" s="33" t="s">
        <v>113</v>
      </c>
      <c r="Q100" s="33" t="s">
        <v>55</v>
      </c>
      <c r="R100" s="33" t="s">
        <v>56</v>
      </c>
      <c r="S100" s="33" t="s">
        <v>57</v>
      </c>
      <c r="T100" s="34" t="s">
        <v>114</v>
      </c>
      <c r="U100" s="34" t="s">
        <v>68</v>
      </c>
      <c r="V100" s="34" t="s">
        <v>114</v>
      </c>
      <c r="W100" s="34" t="s">
        <v>58</v>
      </c>
      <c r="X100" s="37"/>
      <c r="Y100" s="30">
        <f t="shared" si="3"/>
        <v>0</v>
      </c>
      <c r="Z100" s="31">
        <v>45566</v>
      </c>
      <c r="AA100" s="31">
        <v>45747</v>
      </c>
    </row>
    <row r="101" spans="1:27" ht="19.5" customHeight="1">
      <c r="A101" s="15">
        <v>11356</v>
      </c>
      <c r="B101" s="16" t="s">
        <v>60</v>
      </c>
      <c r="C101" s="17" t="s">
        <v>531</v>
      </c>
      <c r="D101" s="18" t="s">
        <v>532</v>
      </c>
      <c r="E101" s="63" t="s">
        <v>27</v>
      </c>
      <c r="F101" s="63" t="s">
        <v>533</v>
      </c>
      <c r="G101" s="22" t="s">
        <v>49</v>
      </c>
      <c r="H101" s="23" t="s">
        <v>219</v>
      </c>
      <c r="I101" s="23" t="s">
        <v>220</v>
      </c>
      <c r="J101" s="58" t="s">
        <v>177</v>
      </c>
      <c r="K101" s="50">
        <v>43045</v>
      </c>
      <c r="L101" s="55">
        <v>119</v>
      </c>
      <c r="M101" s="45">
        <f t="shared" si="2"/>
        <v>43164</v>
      </c>
      <c r="N101" s="26">
        <v>45754</v>
      </c>
      <c r="O101" s="20" t="s">
        <v>534</v>
      </c>
      <c r="P101" s="23" t="s">
        <v>221</v>
      </c>
      <c r="Q101" s="23" t="s">
        <v>55</v>
      </c>
      <c r="R101" s="23" t="s">
        <v>222</v>
      </c>
      <c r="S101" s="34" t="s">
        <v>68</v>
      </c>
      <c r="T101" s="48" t="s">
        <v>36</v>
      </c>
      <c r="U101" s="34" t="s">
        <v>36</v>
      </c>
      <c r="V101" s="33" t="s">
        <v>535</v>
      </c>
      <c r="W101" s="27" t="s">
        <v>223</v>
      </c>
      <c r="X101" s="37"/>
      <c r="Y101" s="30">
        <f t="shared" si="3"/>
        <v>0</v>
      </c>
      <c r="Z101" s="31">
        <v>45566</v>
      </c>
      <c r="AA101" s="31">
        <v>45747</v>
      </c>
    </row>
    <row r="102" spans="1:27" ht="19.5" customHeight="1">
      <c r="A102" s="15">
        <v>11357</v>
      </c>
      <c r="B102" s="16" t="s">
        <v>84</v>
      </c>
      <c r="C102" s="17" t="s">
        <v>536</v>
      </c>
      <c r="D102" s="18" t="s">
        <v>537</v>
      </c>
      <c r="E102" s="63" t="s">
        <v>47</v>
      </c>
      <c r="F102" s="63" t="s">
        <v>538</v>
      </c>
      <c r="G102" s="22" t="s">
        <v>49</v>
      </c>
      <c r="H102" s="23" t="s">
        <v>118</v>
      </c>
      <c r="I102" s="23" t="s">
        <v>119</v>
      </c>
      <c r="J102" s="58" t="s">
        <v>133</v>
      </c>
      <c r="K102" s="50">
        <v>43045</v>
      </c>
      <c r="L102" s="55">
        <v>119</v>
      </c>
      <c r="M102" s="45">
        <f t="shared" si="2"/>
        <v>43164</v>
      </c>
      <c r="N102" s="26">
        <v>45754</v>
      </c>
      <c r="O102" s="20" t="s">
        <v>122</v>
      </c>
      <c r="P102" s="33" t="s">
        <v>123</v>
      </c>
      <c r="Q102" s="33" t="s">
        <v>57</v>
      </c>
      <c r="R102" s="34" t="s">
        <v>58</v>
      </c>
      <c r="S102" s="34" t="s">
        <v>59</v>
      </c>
      <c r="T102" s="34" t="s">
        <v>36</v>
      </c>
      <c r="U102" s="34" t="s">
        <v>36</v>
      </c>
      <c r="V102" s="34" t="s">
        <v>58</v>
      </c>
      <c r="W102" s="34" t="s">
        <v>58</v>
      </c>
      <c r="X102" s="37"/>
      <c r="Y102" s="30">
        <f t="shared" si="3"/>
        <v>0</v>
      </c>
      <c r="Z102" s="31">
        <v>45566</v>
      </c>
      <c r="AA102" s="31">
        <v>45747</v>
      </c>
    </row>
    <row r="103" spans="1:27" ht="19.5" customHeight="1">
      <c r="A103" s="15">
        <v>11363</v>
      </c>
      <c r="B103" s="16" t="s">
        <v>84</v>
      </c>
      <c r="C103" s="17" t="s">
        <v>539</v>
      </c>
      <c r="D103" s="18" t="s">
        <v>540</v>
      </c>
      <c r="E103" s="63" t="s">
        <v>47</v>
      </c>
      <c r="F103" s="63" t="s">
        <v>541</v>
      </c>
      <c r="G103" s="22" t="s">
        <v>49</v>
      </c>
      <c r="H103" s="21" t="s">
        <v>162</v>
      </c>
      <c r="I103" s="23" t="s">
        <v>162</v>
      </c>
      <c r="J103" s="58" t="s">
        <v>52</v>
      </c>
      <c r="K103" s="50">
        <v>43075</v>
      </c>
      <c r="L103" s="55">
        <v>119</v>
      </c>
      <c r="M103" s="45">
        <f t="shared" si="2"/>
        <v>43194</v>
      </c>
      <c r="N103" s="26">
        <v>45754</v>
      </c>
      <c r="O103" s="20" t="s">
        <v>542</v>
      </c>
      <c r="P103" s="23" t="s">
        <v>453</v>
      </c>
      <c r="Q103" s="33" t="s">
        <v>55</v>
      </c>
      <c r="R103" s="34" t="s">
        <v>163</v>
      </c>
      <c r="S103" s="33" t="s">
        <v>57</v>
      </c>
      <c r="T103" s="34" t="s">
        <v>58</v>
      </c>
      <c r="U103" s="34" t="s">
        <v>59</v>
      </c>
      <c r="V103" s="34" t="s">
        <v>58</v>
      </c>
      <c r="W103" s="34" t="s">
        <v>58</v>
      </c>
      <c r="X103" s="37"/>
      <c r="Y103" s="30">
        <f t="shared" si="3"/>
        <v>0</v>
      </c>
      <c r="Z103" s="31">
        <v>45566</v>
      </c>
      <c r="AA103" s="31">
        <v>45747</v>
      </c>
    </row>
    <row r="104" spans="1:27" ht="19.5" customHeight="1">
      <c r="A104" s="15">
        <v>11365</v>
      </c>
      <c r="B104" s="16" t="s">
        <v>84</v>
      </c>
      <c r="C104" s="17" t="s">
        <v>543</v>
      </c>
      <c r="D104" s="18" t="s">
        <v>544</v>
      </c>
      <c r="E104" s="63" t="s">
        <v>47</v>
      </c>
      <c r="F104" s="63" t="s">
        <v>545</v>
      </c>
      <c r="G104" s="22" t="s">
        <v>49</v>
      </c>
      <c r="H104" s="21" t="s">
        <v>469</v>
      </c>
      <c r="I104" s="23" t="s">
        <v>36</v>
      </c>
      <c r="J104" s="58" t="s">
        <v>36</v>
      </c>
      <c r="K104" s="50">
        <v>43108</v>
      </c>
      <c r="L104" s="55">
        <v>119</v>
      </c>
      <c r="M104" s="45">
        <f>K104+L104</f>
        <v>43227</v>
      </c>
      <c r="N104" s="26">
        <v>45754</v>
      </c>
      <c r="O104" s="20" t="s">
        <v>546</v>
      </c>
      <c r="P104" s="33" t="s">
        <v>58</v>
      </c>
      <c r="Q104" s="34" t="s">
        <v>59</v>
      </c>
      <c r="R104" s="33" t="s">
        <v>36</v>
      </c>
      <c r="S104" s="33" t="s">
        <v>36</v>
      </c>
      <c r="T104" s="28" t="s">
        <v>36</v>
      </c>
      <c r="U104" s="28" t="s">
        <v>36</v>
      </c>
      <c r="V104" s="33" t="s">
        <v>58</v>
      </c>
      <c r="W104" s="33" t="s">
        <v>58</v>
      </c>
      <c r="X104" s="37"/>
      <c r="Y104" s="30">
        <f t="shared" si="3"/>
        <v>0</v>
      </c>
      <c r="Z104" s="31">
        <v>45566</v>
      </c>
      <c r="AA104" s="31">
        <v>45747</v>
      </c>
    </row>
    <row r="105" spans="1:27" s="38" customFormat="1" ht="19.5" customHeight="1">
      <c r="A105" s="15">
        <v>11374</v>
      </c>
      <c r="B105" s="16" t="s">
        <v>60</v>
      </c>
      <c r="C105" s="17" t="s">
        <v>547</v>
      </c>
      <c r="D105" s="18" t="s">
        <v>548</v>
      </c>
      <c r="E105" s="63" t="s">
        <v>27</v>
      </c>
      <c r="F105" s="63" t="s">
        <v>549</v>
      </c>
      <c r="G105" s="22" t="s">
        <v>49</v>
      </c>
      <c r="H105" s="21" t="s">
        <v>232</v>
      </c>
      <c r="I105" s="23" t="s">
        <v>550</v>
      </c>
      <c r="J105" s="58" t="s">
        <v>177</v>
      </c>
      <c r="K105" s="50">
        <v>43180</v>
      </c>
      <c r="L105" s="55">
        <v>119</v>
      </c>
      <c r="M105" s="45">
        <f t="shared" si="2"/>
        <v>43299</v>
      </c>
      <c r="N105" s="26">
        <v>45754</v>
      </c>
      <c r="O105" s="20" t="s">
        <v>551</v>
      </c>
      <c r="P105" s="33" t="s">
        <v>235</v>
      </c>
      <c r="Q105" s="33" t="s">
        <v>68</v>
      </c>
      <c r="R105" s="34" t="s">
        <v>36</v>
      </c>
      <c r="S105" s="34" t="s">
        <v>36</v>
      </c>
      <c r="T105" s="28" t="s">
        <v>36</v>
      </c>
      <c r="U105" s="28" t="s">
        <v>36</v>
      </c>
      <c r="V105" s="33" t="s">
        <v>552</v>
      </c>
      <c r="W105" s="33" t="s">
        <v>102</v>
      </c>
      <c r="X105" s="37"/>
      <c r="Y105" s="30">
        <f t="shared" si="3"/>
        <v>0</v>
      </c>
      <c r="Z105" s="31">
        <v>45566</v>
      </c>
      <c r="AA105" s="31">
        <v>45747</v>
      </c>
    </row>
    <row r="106" spans="1:27" s="38" customFormat="1" ht="19.5" customHeight="1">
      <c r="A106" s="15">
        <v>11375</v>
      </c>
      <c r="B106" s="16" t="s">
        <v>84</v>
      </c>
      <c r="C106" s="17" t="s">
        <v>553</v>
      </c>
      <c r="D106" s="18" t="s">
        <v>554</v>
      </c>
      <c r="E106" s="63" t="s">
        <v>47</v>
      </c>
      <c r="F106" s="63" t="s">
        <v>555</v>
      </c>
      <c r="G106" s="22" t="s">
        <v>49</v>
      </c>
      <c r="H106" s="21" t="s">
        <v>162</v>
      </c>
      <c r="I106" s="23" t="s">
        <v>162</v>
      </c>
      <c r="J106" s="58" t="s">
        <v>556</v>
      </c>
      <c r="K106" s="50">
        <v>43180</v>
      </c>
      <c r="L106" s="55">
        <v>119</v>
      </c>
      <c r="M106" s="45">
        <f t="shared" si="2"/>
        <v>43299</v>
      </c>
      <c r="N106" s="26">
        <v>45754</v>
      </c>
      <c r="O106" s="20" t="s">
        <v>557</v>
      </c>
      <c r="P106" s="23" t="s">
        <v>453</v>
      </c>
      <c r="Q106" s="33" t="s">
        <v>55</v>
      </c>
      <c r="R106" s="34" t="s">
        <v>163</v>
      </c>
      <c r="S106" s="33" t="s">
        <v>57</v>
      </c>
      <c r="T106" s="34" t="s">
        <v>58</v>
      </c>
      <c r="U106" s="34" t="s">
        <v>59</v>
      </c>
      <c r="V106" s="34" t="s">
        <v>58</v>
      </c>
      <c r="W106" s="34" t="s">
        <v>58</v>
      </c>
      <c r="X106" s="37"/>
      <c r="Y106" s="30">
        <f t="shared" si="3"/>
        <v>0</v>
      </c>
      <c r="Z106" s="31">
        <v>45566</v>
      </c>
      <c r="AA106" s="31">
        <v>45747</v>
      </c>
    </row>
    <row r="107" spans="1:27" s="38" customFormat="1" ht="19.5" customHeight="1">
      <c r="A107" s="15">
        <v>11378</v>
      </c>
      <c r="B107" s="16" t="s">
        <v>84</v>
      </c>
      <c r="C107" s="17" t="s">
        <v>558</v>
      </c>
      <c r="D107" s="18" t="s">
        <v>559</v>
      </c>
      <c r="E107" s="63" t="s">
        <v>47</v>
      </c>
      <c r="F107" s="63" t="s">
        <v>560</v>
      </c>
      <c r="G107" s="22" t="s">
        <v>49</v>
      </c>
      <c r="H107" s="23" t="s">
        <v>50</v>
      </c>
      <c r="I107" s="23" t="s">
        <v>51</v>
      </c>
      <c r="J107" s="58" t="s">
        <v>133</v>
      </c>
      <c r="K107" s="50">
        <v>43213</v>
      </c>
      <c r="L107" s="55">
        <v>119</v>
      </c>
      <c r="M107" s="45">
        <f t="shared" si="2"/>
        <v>43332</v>
      </c>
      <c r="N107" s="26">
        <v>45754</v>
      </c>
      <c r="O107" s="81" t="s">
        <v>54</v>
      </c>
      <c r="P107" s="34" t="s">
        <v>56</v>
      </c>
      <c r="Q107" s="34" t="s">
        <v>57</v>
      </c>
      <c r="R107" s="34" t="s">
        <v>58</v>
      </c>
      <c r="S107" s="33" t="s">
        <v>59</v>
      </c>
      <c r="T107" s="34" t="s">
        <v>36</v>
      </c>
      <c r="U107" s="34" t="s">
        <v>36</v>
      </c>
      <c r="V107" s="34" t="s">
        <v>58</v>
      </c>
      <c r="W107" s="34" t="s">
        <v>58</v>
      </c>
      <c r="X107" s="37"/>
      <c r="Y107" s="30">
        <f t="shared" si="3"/>
        <v>0</v>
      </c>
      <c r="Z107" s="31">
        <v>45566</v>
      </c>
      <c r="AA107" s="31">
        <v>45747</v>
      </c>
    </row>
    <row r="108" spans="1:27" s="38" customFormat="1" ht="19.5" customHeight="1">
      <c r="A108" s="15">
        <v>11382</v>
      </c>
      <c r="B108" s="16" t="s">
        <v>84</v>
      </c>
      <c r="C108" s="17" t="s">
        <v>561</v>
      </c>
      <c r="D108" s="18" t="s">
        <v>562</v>
      </c>
      <c r="E108" s="63" t="s">
        <v>47</v>
      </c>
      <c r="F108" s="63" t="s">
        <v>563</v>
      </c>
      <c r="G108" s="22" t="s">
        <v>49</v>
      </c>
      <c r="H108" s="23" t="s">
        <v>154</v>
      </c>
      <c r="I108" s="23" t="s">
        <v>432</v>
      </c>
      <c r="J108" s="58" t="s">
        <v>339</v>
      </c>
      <c r="K108" s="50">
        <v>43213</v>
      </c>
      <c r="L108" s="42">
        <f>119+30</f>
        <v>149</v>
      </c>
      <c r="M108" s="45">
        <f t="shared" si="2"/>
        <v>43362</v>
      </c>
      <c r="N108" s="26">
        <v>45754</v>
      </c>
      <c r="O108" s="20" t="s">
        <v>564</v>
      </c>
      <c r="P108" s="23" t="s">
        <v>435</v>
      </c>
      <c r="Q108" s="33" t="s">
        <v>55</v>
      </c>
      <c r="R108" s="23" t="s">
        <v>258</v>
      </c>
      <c r="S108" s="33" t="s">
        <v>57</v>
      </c>
      <c r="T108" s="34" t="s">
        <v>158</v>
      </c>
      <c r="U108" s="34" t="s">
        <v>59</v>
      </c>
      <c r="V108" s="34" t="s">
        <v>158</v>
      </c>
      <c r="W108" s="34" t="s">
        <v>158</v>
      </c>
      <c r="X108" s="37"/>
      <c r="Y108" s="30">
        <f t="shared" si="3"/>
        <v>0</v>
      </c>
      <c r="Z108" s="31">
        <v>45566</v>
      </c>
      <c r="AA108" s="31">
        <v>45747</v>
      </c>
    </row>
    <row r="109" spans="1:27" ht="19.5" customHeight="1">
      <c r="A109" s="15">
        <v>11391</v>
      </c>
      <c r="B109" s="16" t="s">
        <v>84</v>
      </c>
      <c r="C109" s="17" t="s">
        <v>565</v>
      </c>
      <c r="D109" s="18" t="s">
        <v>566</v>
      </c>
      <c r="E109" s="63" t="s">
        <v>47</v>
      </c>
      <c r="F109" s="63" t="s">
        <v>567</v>
      </c>
      <c r="G109" s="22" t="s">
        <v>49</v>
      </c>
      <c r="H109" s="23" t="s">
        <v>189</v>
      </c>
      <c r="I109" s="23" t="s">
        <v>189</v>
      </c>
      <c r="J109" s="58" t="s">
        <v>568</v>
      </c>
      <c r="K109" s="50">
        <v>43258</v>
      </c>
      <c r="L109" s="55">
        <v>119</v>
      </c>
      <c r="M109" s="45">
        <f t="shared" si="2"/>
        <v>43377</v>
      </c>
      <c r="N109" s="26">
        <v>45754</v>
      </c>
      <c r="O109" s="20" t="s">
        <v>569</v>
      </c>
      <c r="P109" s="23" t="s">
        <v>267</v>
      </c>
      <c r="Q109" s="34" t="s">
        <v>55</v>
      </c>
      <c r="R109" s="34" t="s">
        <v>268</v>
      </c>
      <c r="S109" s="34" t="s">
        <v>57</v>
      </c>
      <c r="T109" s="28" t="s">
        <v>95</v>
      </c>
      <c r="U109" s="28" t="s">
        <v>59</v>
      </c>
      <c r="V109" s="28" t="s">
        <v>95</v>
      </c>
      <c r="W109" s="28" t="s">
        <v>95</v>
      </c>
      <c r="X109" s="37"/>
      <c r="Y109" s="30">
        <f t="shared" si="3"/>
        <v>0</v>
      </c>
      <c r="Z109" s="31">
        <v>45566</v>
      </c>
      <c r="AA109" s="31">
        <v>45747</v>
      </c>
    </row>
    <row r="110" spans="1:27" ht="19.5" customHeight="1">
      <c r="A110" s="15">
        <v>11395</v>
      </c>
      <c r="B110" s="16" t="s">
        <v>84</v>
      </c>
      <c r="C110" s="17" t="s">
        <v>570</v>
      </c>
      <c r="D110" s="18" t="s">
        <v>571</v>
      </c>
      <c r="E110" s="63" t="s">
        <v>47</v>
      </c>
      <c r="F110" s="63" t="s">
        <v>572</v>
      </c>
      <c r="G110" s="22" t="s">
        <v>49</v>
      </c>
      <c r="H110" s="21" t="s">
        <v>326</v>
      </c>
      <c r="I110" s="23" t="s">
        <v>362</v>
      </c>
      <c r="J110" s="58" t="s">
        <v>133</v>
      </c>
      <c r="K110" s="50">
        <v>43272</v>
      </c>
      <c r="L110" s="55">
        <v>119</v>
      </c>
      <c r="M110" s="45">
        <f t="shared" si="2"/>
        <v>43391</v>
      </c>
      <c r="N110" s="26">
        <v>45754</v>
      </c>
      <c r="O110" s="20" t="s">
        <v>364</v>
      </c>
      <c r="P110" s="28" t="s">
        <v>330</v>
      </c>
      <c r="Q110" s="28" t="s">
        <v>68</v>
      </c>
      <c r="R110" s="28" t="s">
        <v>146</v>
      </c>
      <c r="S110" s="28" t="s">
        <v>59</v>
      </c>
      <c r="T110" s="28" t="s">
        <v>36</v>
      </c>
      <c r="U110" s="28" t="s">
        <v>36</v>
      </c>
      <c r="V110" s="28" t="s">
        <v>146</v>
      </c>
      <c r="W110" s="28" t="s">
        <v>146</v>
      </c>
      <c r="X110" s="37"/>
      <c r="Y110" s="30">
        <f t="shared" si="3"/>
        <v>0</v>
      </c>
      <c r="Z110" s="31">
        <v>45566</v>
      </c>
      <c r="AA110" s="31">
        <v>45747</v>
      </c>
    </row>
    <row r="111" spans="1:27" ht="19.5" customHeight="1">
      <c r="A111" s="15">
        <v>11398</v>
      </c>
      <c r="B111" s="16" t="s">
        <v>60</v>
      </c>
      <c r="C111" s="17" t="s">
        <v>573</v>
      </c>
      <c r="D111" s="18" t="s">
        <v>574</v>
      </c>
      <c r="E111" s="63" t="s">
        <v>27</v>
      </c>
      <c r="F111" s="63" t="s">
        <v>575</v>
      </c>
      <c r="G111" s="22" t="s">
        <v>49</v>
      </c>
      <c r="H111" s="23" t="s">
        <v>99</v>
      </c>
      <c r="I111" s="23" t="s">
        <v>127</v>
      </c>
      <c r="J111" s="58" t="s">
        <v>177</v>
      </c>
      <c r="K111" s="50">
        <v>43272</v>
      </c>
      <c r="L111" s="55">
        <v>119</v>
      </c>
      <c r="M111" s="45">
        <f t="shared" si="2"/>
        <v>43391</v>
      </c>
      <c r="N111" s="26">
        <v>45754</v>
      </c>
      <c r="O111" s="20" t="s">
        <v>576</v>
      </c>
      <c r="P111" s="33" t="s">
        <v>128</v>
      </c>
      <c r="Q111" s="33" t="s">
        <v>57</v>
      </c>
      <c r="R111" s="33" t="s">
        <v>76</v>
      </c>
      <c r="S111" s="33" t="s">
        <v>59</v>
      </c>
      <c r="T111" s="34" t="s">
        <v>36</v>
      </c>
      <c r="U111" s="34" t="s">
        <v>36</v>
      </c>
      <c r="V111" s="33" t="s">
        <v>102</v>
      </c>
      <c r="W111" s="33" t="s">
        <v>102</v>
      </c>
      <c r="X111" s="37"/>
      <c r="Y111" s="30">
        <f t="shared" si="3"/>
        <v>0</v>
      </c>
      <c r="Z111" s="31">
        <v>45566</v>
      </c>
      <c r="AA111" s="31">
        <v>45747</v>
      </c>
    </row>
    <row r="112" spans="1:27" ht="19.5" customHeight="1">
      <c r="A112" s="15">
        <v>11400</v>
      </c>
      <c r="B112" s="16" t="s">
        <v>84</v>
      </c>
      <c r="C112" s="17" t="s">
        <v>577</v>
      </c>
      <c r="D112" s="18" t="s">
        <v>578</v>
      </c>
      <c r="E112" s="63" t="s">
        <v>47</v>
      </c>
      <c r="F112" s="63" t="s">
        <v>579</v>
      </c>
      <c r="G112" s="22" t="s">
        <v>49</v>
      </c>
      <c r="H112" s="21" t="s">
        <v>162</v>
      </c>
      <c r="I112" s="23" t="s">
        <v>162</v>
      </c>
      <c r="J112" s="58" t="s">
        <v>433</v>
      </c>
      <c r="K112" s="50">
        <v>43272</v>
      </c>
      <c r="L112" s="55">
        <v>119</v>
      </c>
      <c r="M112" s="45">
        <f t="shared" si="2"/>
        <v>43391</v>
      </c>
      <c r="N112" s="26">
        <v>45754</v>
      </c>
      <c r="O112" s="20" t="s">
        <v>580</v>
      </c>
      <c r="P112" s="23" t="s">
        <v>453</v>
      </c>
      <c r="Q112" s="33" t="s">
        <v>55</v>
      </c>
      <c r="R112" s="34" t="s">
        <v>163</v>
      </c>
      <c r="S112" s="33" t="s">
        <v>57</v>
      </c>
      <c r="T112" s="34" t="s">
        <v>58</v>
      </c>
      <c r="U112" s="34" t="s">
        <v>59</v>
      </c>
      <c r="V112" s="34" t="s">
        <v>58</v>
      </c>
      <c r="W112" s="34" t="s">
        <v>58</v>
      </c>
      <c r="X112" s="37">
        <v>1</v>
      </c>
      <c r="Y112" s="30">
        <f t="shared" si="3"/>
        <v>0.5</v>
      </c>
      <c r="Z112" s="31">
        <v>45566</v>
      </c>
      <c r="AA112" s="31">
        <v>45747</v>
      </c>
    </row>
    <row r="113" spans="1:27" ht="19.5" customHeight="1">
      <c r="A113" s="15">
        <v>11409</v>
      </c>
      <c r="B113" s="16" t="s">
        <v>84</v>
      </c>
      <c r="C113" s="17" t="s">
        <v>581</v>
      </c>
      <c r="D113" s="18" t="s">
        <v>582</v>
      </c>
      <c r="E113" s="63" t="s">
        <v>47</v>
      </c>
      <c r="F113" s="63" t="s">
        <v>583</v>
      </c>
      <c r="G113" s="22" t="s">
        <v>49</v>
      </c>
      <c r="H113" s="21" t="s">
        <v>326</v>
      </c>
      <c r="I113" s="23" t="s">
        <v>327</v>
      </c>
      <c r="J113" s="58" t="s">
        <v>65</v>
      </c>
      <c r="K113" s="50">
        <v>43319</v>
      </c>
      <c r="L113" s="55">
        <v>119</v>
      </c>
      <c r="M113" s="45">
        <f t="shared" si="2"/>
        <v>43438</v>
      </c>
      <c r="N113" s="26">
        <v>45754</v>
      </c>
      <c r="O113" s="81" t="s">
        <v>329</v>
      </c>
      <c r="P113" s="28" t="s">
        <v>330</v>
      </c>
      <c r="Q113" s="28" t="s">
        <v>68</v>
      </c>
      <c r="R113" s="28" t="s">
        <v>146</v>
      </c>
      <c r="S113" s="28" t="s">
        <v>59</v>
      </c>
      <c r="T113" s="28" t="s">
        <v>36</v>
      </c>
      <c r="U113" s="28" t="s">
        <v>36</v>
      </c>
      <c r="V113" s="28" t="s">
        <v>146</v>
      </c>
      <c r="W113" s="28" t="s">
        <v>146</v>
      </c>
      <c r="X113" s="37"/>
      <c r="Y113" s="30">
        <f t="shared" si="3"/>
        <v>0</v>
      </c>
      <c r="Z113" s="31">
        <v>45566</v>
      </c>
      <c r="AA113" s="31">
        <v>45747</v>
      </c>
    </row>
    <row r="114" spans="1:27" ht="19.5" customHeight="1">
      <c r="A114" s="15">
        <v>11411</v>
      </c>
      <c r="B114" s="16" t="s">
        <v>60</v>
      </c>
      <c r="C114" s="17" t="s">
        <v>584</v>
      </c>
      <c r="D114" s="18" t="s">
        <v>585</v>
      </c>
      <c r="E114" s="63" t="s">
        <v>27</v>
      </c>
      <c r="F114" s="63" t="s">
        <v>586</v>
      </c>
      <c r="G114" s="22" t="s">
        <v>49</v>
      </c>
      <c r="H114" s="23" t="s">
        <v>154</v>
      </c>
      <c r="I114" s="23" t="s">
        <v>486</v>
      </c>
      <c r="J114" s="58" t="s">
        <v>177</v>
      </c>
      <c r="K114" s="50">
        <v>43319</v>
      </c>
      <c r="L114" s="55">
        <v>119</v>
      </c>
      <c r="M114" s="45">
        <f t="shared" si="2"/>
        <v>43438</v>
      </c>
      <c r="N114" s="26">
        <v>45754</v>
      </c>
      <c r="O114" s="20" t="s">
        <v>587</v>
      </c>
      <c r="P114" s="39" t="s">
        <v>488</v>
      </c>
      <c r="Q114" s="33" t="s">
        <v>55</v>
      </c>
      <c r="R114" s="23" t="s">
        <v>157</v>
      </c>
      <c r="S114" s="33" t="s">
        <v>57</v>
      </c>
      <c r="T114" s="34" t="s">
        <v>158</v>
      </c>
      <c r="U114" s="34" t="s">
        <v>59</v>
      </c>
      <c r="V114" s="34" t="s">
        <v>158</v>
      </c>
      <c r="W114" s="34" t="s">
        <v>158</v>
      </c>
      <c r="X114" s="37"/>
      <c r="Y114" s="30">
        <f t="shared" si="3"/>
        <v>0</v>
      </c>
      <c r="Z114" s="31">
        <v>45566</v>
      </c>
      <c r="AA114" s="31">
        <v>45747</v>
      </c>
    </row>
    <row r="115" spans="1:27" ht="19.5" customHeight="1">
      <c r="A115" s="15">
        <v>11414</v>
      </c>
      <c r="B115" s="16" t="s">
        <v>84</v>
      </c>
      <c r="C115" s="17" t="s">
        <v>588</v>
      </c>
      <c r="D115" s="18" t="s">
        <v>589</v>
      </c>
      <c r="E115" s="63" t="s">
        <v>47</v>
      </c>
      <c r="F115" s="63" t="s">
        <v>590</v>
      </c>
      <c r="G115" s="22" t="s">
        <v>49</v>
      </c>
      <c r="H115" s="21" t="s">
        <v>162</v>
      </c>
      <c r="I115" s="23" t="s">
        <v>162</v>
      </c>
      <c r="J115" s="58" t="s">
        <v>133</v>
      </c>
      <c r="K115" s="50">
        <v>43333</v>
      </c>
      <c r="L115" s="55">
        <v>119</v>
      </c>
      <c r="M115" s="45">
        <f t="shared" si="2"/>
        <v>43452</v>
      </c>
      <c r="N115" s="26">
        <v>45754</v>
      </c>
      <c r="O115" s="20" t="s">
        <v>453</v>
      </c>
      <c r="P115" s="34" t="s">
        <v>163</v>
      </c>
      <c r="Q115" s="33" t="s">
        <v>57</v>
      </c>
      <c r="R115" s="34" t="s">
        <v>58</v>
      </c>
      <c r="S115" s="34" t="s">
        <v>59</v>
      </c>
      <c r="T115" s="33" t="s">
        <v>36</v>
      </c>
      <c r="U115" s="34" t="s">
        <v>36</v>
      </c>
      <c r="V115" s="34" t="s">
        <v>58</v>
      </c>
      <c r="W115" s="34" t="s">
        <v>58</v>
      </c>
      <c r="X115" s="37"/>
      <c r="Y115" s="30">
        <f t="shared" si="3"/>
        <v>0</v>
      </c>
      <c r="Z115" s="31">
        <v>45566</v>
      </c>
      <c r="AA115" s="31">
        <v>45747</v>
      </c>
    </row>
    <row r="116" spans="1:27" ht="19.5" customHeight="1">
      <c r="A116" s="15">
        <v>11415</v>
      </c>
      <c r="B116" s="16" t="s">
        <v>60</v>
      </c>
      <c r="C116" s="17" t="s">
        <v>591</v>
      </c>
      <c r="D116" s="18" t="s">
        <v>592</v>
      </c>
      <c r="E116" s="63" t="s">
        <v>27</v>
      </c>
      <c r="F116" s="63" t="s">
        <v>593</v>
      </c>
      <c r="G116" s="22" t="s">
        <v>49</v>
      </c>
      <c r="H116" s="21" t="s">
        <v>469</v>
      </c>
      <c r="I116" s="23" t="s">
        <v>36</v>
      </c>
      <c r="J116" s="58" t="s">
        <v>36</v>
      </c>
      <c r="K116" s="50">
        <v>43353</v>
      </c>
      <c r="L116" s="55">
        <v>119</v>
      </c>
      <c r="M116" s="45">
        <f t="shared" si="2"/>
        <v>43472</v>
      </c>
      <c r="N116" s="26">
        <v>45754</v>
      </c>
      <c r="O116" s="20" t="s">
        <v>594</v>
      </c>
      <c r="P116" s="33" t="s">
        <v>223</v>
      </c>
      <c r="Q116" s="34" t="s">
        <v>59</v>
      </c>
      <c r="R116" s="33" t="s">
        <v>36</v>
      </c>
      <c r="S116" s="34" t="s">
        <v>36</v>
      </c>
      <c r="T116" s="34" t="s">
        <v>36</v>
      </c>
      <c r="U116" s="34" t="s">
        <v>36</v>
      </c>
      <c r="V116" s="33" t="s">
        <v>223</v>
      </c>
      <c r="W116" s="33" t="s">
        <v>223</v>
      </c>
      <c r="X116" s="37"/>
      <c r="Y116" s="30">
        <f t="shared" si="3"/>
        <v>0</v>
      </c>
      <c r="Z116" s="31">
        <v>45566</v>
      </c>
      <c r="AA116" s="31">
        <v>45747</v>
      </c>
    </row>
    <row r="117" spans="1:27" ht="19.5" customHeight="1">
      <c r="A117" s="15">
        <v>11418</v>
      </c>
      <c r="B117" s="16" t="s">
        <v>84</v>
      </c>
      <c r="C117" s="17" t="s">
        <v>595</v>
      </c>
      <c r="D117" s="18" t="s">
        <v>596</v>
      </c>
      <c r="E117" s="63" t="s">
        <v>47</v>
      </c>
      <c r="F117" s="63" t="s">
        <v>597</v>
      </c>
      <c r="G117" s="22" t="s">
        <v>49</v>
      </c>
      <c r="H117" s="21" t="s">
        <v>118</v>
      </c>
      <c r="I117" s="23" t="s">
        <v>202</v>
      </c>
      <c r="J117" s="58" t="s">
        <v>339</v>
      </c>
      <c r="K117" s="50">
        <v>43353</v>
      </c>
      <c r="L117" s="55">
        <v>119</v>
      </c>
      <c r="M117" s="45">
        <f t="shared" si="2"/>
        <v>43472</v>
      </c>
      <c r="N117" s="26">
        <v>45754</v>
      </c>
      <c r="O117" s="20" t="s">
        <v>598</v>
      </c>
      <c r="P117" s="39" t="s">
        <v>204</v>
      </c>
      <c r="Q117" s="34" t="s">
        <v>205</v>
      </c>
      <c r="R117" s="34" t="s">
        <v>123</v>
      </c>
      <c r="S117" s="34" t="s">
        <v>57</v>
      </c>
      <c r="T117" s="34" t="s">
        <v>58</v>
      </c>
      <c r="U117" s="34" t="s">
        <v>59</v>
      </c>
      <c r="V117" s="34" t="s">
        <v>58</v>
      </c>
      <c r="W117" s="34" t="s">
        <v>58</v>
      </c>
      <c r="X117" s="37"/>
      <c r="Y117" s="30">
        <f t="shared" si="3"/>
        <v>0</v>
      </c>
      <c r="Z117" s="31">
        <v>45566</v>
      </c>
      <c r="AA117" s="31">
        <v>45747</v>
      </c>
    </row>
    <row r="118" spans="1:27" ht="19.5" customHeight="1">
      <c r="A118" s="15">
        <v>11428</v>
      </c>
      <c r="B118" s="16" t="s">
        <v>60</v>
      </c>
      <c r="C118" s="17" t="s">
        <v>599</v>
      </c>
      <c r="D118" s="18" t="s">
        <v>600</v>
      </c>
      <c r="E118" s="63" t="s">
        <v>27</v>
      </c>
      <c r="F118" s="63" t="s">
        <v>601</v>
      </c>
      <c r="G118" s="22" t="s">
        <v>49</v>
      </c>
      <c r="H118" s="23" t="s">
        <v>219</v>
      </c>
      <c r="I118" s="49" t="s">
        <v>602</v>
      </c>
      <c r="J118" s="58" t="s">
        <v>177</v>
      </c>
      <c r="K118" s="50">
        <v>43381</v>
      </c>
      <c r="L118" s="55">
        <v>119</v>
      </c>
      <c r="M118" s="45">
        <f t="shared" si="2"/>
        <v>43500</v>
      </c>
      <c r="N118" s="26">
        <v>45754</v>
      </c>
      <c r="O118" s="20" t="s">
        <v>603</v>
      </c>
      <c r="P118" s="23" t="s">
        <v>222</v>
      </c>
      <c r="Q118" s="34" t="s">
        <v>68</v>
      </c>
      <c r="R118" s="48" t="s">
        <v>36</v>
      </c>
      <c r="S118" s="48" t="s">
        <v>36</v>
      </c>
      <c r="T118" s="48" t="s">
        <v>36</v>
      </c>
      <c r="U118" s="48" t="s">
        <v>36</v>
      </c>
      <c r="V118" s="33" t="s">
        <v>535</v>
      </c>
      <c r="W118" s="27" t="s">
        <v>223</v>
      </c>
      <c r="X118" s="37"/>
      <c r="Y118" s="30">
        <f t="shared" si="3"/>
        <v>0</v>
      </c>
      <c r="Z118" s="31">
        <v>45566</v>
      </c>
      <c r="AA118" s="31">
        <v>45747</v>
      </c>
    </row>
    <row r="119" spans="1:27" ht="19.5" customHeight="1">
      <c r="A119" s="15">
        <v>11429</v>
      </c>
      <c r="B119" s="16" t="s">
        <v>84</v>
      </c>
      <c r="C119" s="17" t="s">
        <v>604</v>
      </c>
      <c r="D119" s="18" t="s">
        <v>605</v>
      </c>
      <c r="E119" s="63" t="s">
        <v>47</v>
      </c>
      <c r="F119" s="63" t="s">
        <v>606</v>
      </c>
      <c r="G119" s="22" t="s">
        <v>49</v>
      </c>
      <c r="H119" s="23" t="s">
        <v>154</v>
      </c>
      <c r="I119" s="23" t="s">
        <v>255</v>
      </c>
      <c r="J119" s="58" t="s">
        <v>133</v>
      </c>
      <c r="K119" s="50">
        <v>43381</v>
      </c>
      <c r="L119" s="55">
        <v>119</v>
      </c>
      <c r="M119" s="45">
        <f t="shared" si="2"/>
        <v>43500</v>
      </c>
      <c r="N119" s="26">
        <v>45754</v>
      </c>
      <c r="O119" s="20" t="s">
        <v>257</v>
      </c>
      <c r="P119" s="23" t="s">
        <v>258</v>
      </c>
      <c r="Q119" s="33" t="s">
        <v>57</v>
      </c>
      <c r="R119" s="34" t="s">
        <v>158</v>
      </c>
      <c r="S119" s="34" t="s">
        <v>59</v>
      </c>
      <c r="T119" s="34" t="s">
        <v>36</v>
      </c>
      <c r="U119" s="34" t="s">
        <v>36</v>
      </c>
      <c r="V119" s="34" t="s">
        <v>158</v>
      </c>
      <c r="W119" s="34" t="s">
        <v>158</v>
      </c>
      <c r="X119" s="37"/>
      <c r="Y119" s="30">
        <f t="shared" si="3"/>
        <v>0</v>
      </c>
      <c r="Z119" s="31">
        <v>45566</v>
      </c>
      <c r="AA119" s="31">
        <v>45747</v>
      </c>
    </row>
    <row r="120" spans="1:27" ht="19.5" customHeight="1">
      <c r="A120" s="15">
        <v>11436</v>
      </c>
      <c r="B120" s="16" t="s">
        <v>60</v>
      </c>
      <c r="C120" s="17" t="s">
        <v>607</v>
      </c>
      <c r="D120" s="18" t="s">
        <v>608</v>
      </c>
      <c r="E120" s="63" t="s">
        <v>27</v>
      </c>
      <c r="F120" s="63" t="s">
        <v>609</v>
      </c>
      <c r="G120" s="22" t="s">
        <v>49</v>
      </c>
      <c r="H120" s="23" t="s">
        <v>118</v>
      </c>
      <c r="I120" s="23" t="s">
        <v>202</v>
      </c>
      <c r="J120" s="58" t="s">
        <v>120</v>
      </c>
      <c r="K120" s="50">
        <v>43425</v>
      </c>
      <c r="L120" s="80">
        <v>119</v>
      </c>
      <c r="M120" s="45">
        <f t="shared" si="2"/>
        <v>43544</v>
      </c>
      <c r="N120" s="26">
        <v>45754</v>
      </c>
      <c r="O120" s="20" t="s">
        <v>610</v>
      </c>
      <c r="P120" s="39" t="s">
        <v>204</v>
      </c>
      <c r="Q120" s="34" t="s">
        <v>205</v>
      </c>
      <c r="R120" s="34" t="s">
        <v>123</v>
      </c>
      <c r="S120" s="34" t="s">
        <v>57</v>
      </c>
      <c r="T120" s="34" t="s">
        <v>58</v>
      </c>
      <c r="U120" s="34" t="s">
        <v>59</v>
      </c>
      <c r="V120" s="34" t="s">
        <v>58</v>
      </c>
      <c r="W120" s="34" t="s">
        <v>58</v>
      </c>
      <c r="X120" s="37"/>
      <c r="Y120" s="30">
        <f t="shared" si="3"/>
        <v>0</v>
      </c>
      <c r="Z120" s="31">
        <v>45566</v>
      </c>
      <c r="AA120" s="31">
        <v>45747</v>
      </c>
    </row>
    <row r="121" spans="1:27" ht="19.5" customHeight="1">
      <c r="A121" s="15">
        <v>11439</v>
      </c>
      <c r="B121" s="16" t="s">
        <v>84</v>
      </c>
      <c r="C121" s="17" t="s">
        <v>611</v>
      </c>
      <c r="D121" s="18" t="s">
        <v>612</v>
      </c>
      <c r="E121" s="82" t="s">
        <v>47</v>
      </c>
      <c r="F121" s="63" t="s">
        <v>613</v>
      </c>
      <c r="G121" s="22" t="s">
        <v>49</v>
      </c>
      <c r="H121" s="22" t="s">
        <v>154</v>
      </c>
      <c r="I121" s="23" t="s">
        <v>486</v>
      </c>
      <c r="J121" s="32" t="s">
        <v>133</v>
      </c>
      <c r="K121" s="83">
        <v>43445</v>
      </c>
      <c r="L121" s="80">
        <v>119</v>
      </c>
      <c r="M121" s="45">
        <f t="shared" si="2"/>
        <v>43564</v>
      </c>
      <c r="N121" s="26">
        <v>45754</v>
      </c>
      <c r="O121" s="20" t="s">
        <v>614</v>
      </c>
      <c r="P121" s="23" t="s">
        <v>157</v>
      </c>
      <c r="Q121" s="33" t="s">
        <v>57</v>
      </c>
      <c r="R121" s="34" t="s">
        <v>158</v>
      </c>
      <c r="S121" s="34" t="s">
        <v>59</v>
      </c>
      <c r="T121" s="34" t="s">
        <v>36</v>
      </c>
      <c r="U121" s="34" t="s">
        <v>36</v>
      </c>
      <c r="V121" s="34" t="s">
        <v>158</v>
      </c>
      <c r="W121" s="34" t="s">
        <v>158</v>
      </c>
      <c r="X121" s="37"/>
      <c r="Y121" s="30">
        <f t="shared" si="3"/>
        <v>0</v>
      </c>
      <c r="Z121" s="31">
        <v>45566</v>
      </c>
      <c r="AA121" s="31">
        <v>45747</v>
      </c>
    </row>
    <row r="122" spans="1:27" ht="19.5" customHeight="1">
      <c r="A122" s="15">
        <v>11443</v>
      </c>
      <c r="B122" s="16" t="s">
        <v>84</v>
      </c>
      <c r="C122" s="84" t="s">
        <v>615</v>
      </c>
      <c r="D122" s="85" t="s">
        <v>616</v>
      </c>
      <c r="E122" s="82" t="s">
        <v>47</v>
      </c>
      <c r="F122" s="29" t="s">
        <v>617</v>
      </c>
      <c r="G122" s="22" t="s">
        <v>49</v>
      </c>
      <c r="H122" s="23" t="s">
        <v>99</v>
      </c>
      <c r="I122" s="23" t="s">
        <v>127</v>
      </c>
      <c r="J122" s="58" t="s">
        <v>177</v>
      </c>
      <c r="K122" s="50">
        <v>43606</v>
      </c>
      <c r="L122" s="80">
        <v>119</v>
      </c>
      <c r="M122" s="45">
        <f t="shared" si="2"/>
        <v>43725</v>
      </c>
      <c r="N122" s="26">
        <v>45754</v>
      </c>
      <c r="O122" s="37" t="s">
        <v>618</v>
      </c>
      <c r="P122" s="33" t="s">
        <v>128</v>
      </c>
      <c r="Q122" s="33" t="s">
        <v>57</v>
      </c>
      <c r="R122" s="33" t="s">
        <v>76</v>
      </c>
      <c r="S122" s="33" t="s">
        <v>59</v>
      </c>
      <c r="T122" s="28" t="s">
        <v>36</v>
      </c>
      <c r="U122" s="28" t="s">
        <v>36</v>
      </c>
      <c r="V122" s="33" t="s">
        <v>102</v>
      </c>
      <c r="W122" s="33" t="s">
        <v>102</v>
      </c>
      <c r="X122" s="29"/>
      <c r="Y122" s="30">
        <f t="shared" si="3"/>
        <v>0</v>
      </c>
      <c r="Z122" s="31">
        <v>45566</v>
      </c>
      <c r="AA122" s="31">
        <v>45747</v>
      </c>
    </row>
    <row r="123" spans="1:27" ht="19.5" customHeight="1">
      <c r="A123" s="15">
        <v>11445</v>
      </c>
      <c r="B123" s="86" t="s">
        <v>60</v>
      </c>
      <c r="C123" s="84" t="s">
        <v>619</v>
      </c>
      <c r="D123" s="85" t="s">
        <v>620</v>
      </c>
      <c r="E123" s="63" t="s">
        <v>27</v>
      </c>
      <c r="F123" s="29" t="s">
        <v>621</v>
      </c>
      <c r="G123" s="22" t="s">
        <v>49</v>
      </c>
      <c r="H123" s="23" t="s">
        <v>154</v>
      </c>
      <c r="I123" s="23" t="s">
        <v>154</v>
      </c>
      <c r="J123" s="58" t="s">
        <v>239</v>
      </c>
      <c r="K123" s="50">
        <v>43606</v>
      </c>
      <c r="L123" s="80">
        <v>119</v>
      </c>
      <c r="M123" s="45">
        <f t="shared" si="2"/>
        <v>43725</v>
      </c>
      <c r="N123" s="26">
        <v>45754</v>
      </c>
      <c r="O123" s="84" t="s">
        <v>622</v>
      </c>
      <c r="P123" s="33" t="s">
        <v>258</v>
      </c>
      <c r="Q123" s="62" t="s">
        <v>57</v>
      </c>
      <c r="R123" s="34" t="s">
        <v>158</v>
      </c>
      <c r="S123" s="34" t="s">
        <v>59</v>
      </c>
      <c r="T123" s="34" t="s">
        <v>36</v>
      </c>
      <c r="U123" s="34" t="s">
        <v>36</v>
      </c>
      <c r="V123" s="34" t="s">
        <v>158</v>
      </c>
      <c r="W123" s="34" t="s">
        <v>158</v>
      </c>
      <c r="X123" s="29"/>
      <c r="Y123" s="30">
        <f t="shared" si="3"/>
        <v>0</v>
      </c>
      <c r="Z123" s="31">
        <v>45566</v>
      </c>
      <c r="AA123" s="31">
        <v>45747</v>
      </c>
    </row>
    <row r="124" spans="1:27" ht="19.5" customHeight="1">
      <c r="A124" s="15">
        <v>11446</v>
      </c>
      <c r="B124" s="86" t="s">
        <v>84</v>
      </c>
      <c r="C124" s="84" t="s">
        <v>623</v>
      </c>
      <c r="D124" s="85" t="s">
        <v>624</v>
      </c>
      <c r="E124" s="82" t="s">
        <v>47</v>
      </c>
      <c r="F124" s="29" t="s">
        <v>625</v>
      </c>
      <c r="G124" s="22" t="s">
        <v>49</v>
      </c>
      <c r="H124" s="23" t="s">
        <v>50</v>
      </c>
      <c r="I124" s="23" t="s">
        <v>51</v>
      </c>
      <c r="J124" s="58" t="s">
        <v>90</v>
      </c>
      <c r="K124" s="50">
        <v>43606</v>
      </c>
      <c r="L124" s="80">
        <v>119</v>
      </c>
      <c r="M124" s="45">
        <f t="shared" si="2"/>
        <v>43725</v>
      </c>
      <c r="N124" s="26">
        <v>45754</v>
      </c>
      <c r="O124" s="84" t="s">
        <v>626</v>
      </c>
      <c r="P124" s="23" t="s">
        <v>54</v>
      </c>
      <c r="Q124" s="33" t="s">
        <v>55</v>
      </c>
      <c r="R124" s="34" t="s">
        <v>56</v>
      </c>
      <c r="S124" s="34" t="s">
        <v>57</v>
      </c>
      <c r="T124" s="34" t="s">
        <v>58</v>
      </c>
      <c r="U124" s="33" t="s">
        <v>59</v>
      </c>
      <c r="V124" s="34" t="s">
        <v>58</v>
      </c>
      <c r="W124" s="34" t="s">
        <v>58</v>
      </c>
      <c r="X124" s="29"/>
      <c r="Y124" s="30">
        <f t="shared" si="3"/>
        <v>0</v>
      </c>
      <c r="Z124" s="31">
        <v>45566</v>
      </c>
      <c r="AA124" s="31">
        <v>45747</v>
      </c>
    </row>
    <row r="125" spans="1:27" ht="19.5" customHeight="1">
      <c r="A125" s="15">
        <v>11447</v>
      </c>
      <c r="B125" s="86" t="s">
        <v>84</v>
      </c>
      <c r="C125" s="84" t="s">
        <v>627</v>
      </c>
      <c r="D125" s="85" t="s">
        <v>628</v>
      </c>
      <c r="E125" s="82" t="s">
        <v>47</v>
      </c>
      <c r="F125" s="29" t="s">
        <v>629</v>
      </c>
      <c r="G125" s="22" t="s">
        <v>49</v>
      </c>
      <c r="H125" s="23" t="s">
        <v>50</v>
      </c>
      <c r="I125" s="23" t="s">
        <v>51</v>
      </c>
      <c r="J125" s="58" t="s">
        <v>120</v>
      </c>
      <c r="K125" s="50">
        <v>43606</v>
      </c>
      <c r="L125" s="80">
        <v>119</v>
      </c>
      <c r="M125" s="45">
        <f t="shared" si="2"/>
        <v>43725</v>
      </c>
      <c r="N125" s="26">
        <v>45754</v>
      </c>
      <c r="O125" s="84" t="s">
        <v>630</v>
      </c>
      <c r="P125" s="23" t="s">
        <v>54</v>
      </c>
      <c r="Q125" s="33" t="s">
        <v>55</v>
      </c>
      <c r="R125" s="34" t="s">
        <v>56</v>
      </c>
      <c r="S125" s="34" t="s">
        <v>57</v>
      </c>
      <c r="T125" s="34" t="s">
        <v>58</v>
      </c>
      <c r="U125" s="33" t="s">
        <v>59</v>
      </c>
      <c r="V125" s="34" t="s">
        <v>58</v>
      </c>
      <c r="W125" s="34" t="s">
        <v>58</v>
      </c>
      <c r="X125" s="37"/>
      <c r="Y125" s="30">
        <f t="shared" si="3"/>
        <v>0</v>
      </c>
      <c r="Z125" s="31">
        <v>45566</v>
      </c>
      <c r="AA125" s="31">
        <v>45747</v>
      </c>
    </row>
    <row r="126" spans="1:27" ht="19.5" customHeight="1">
      <c r="A126" s="15">
        <v>11450</v>
      </c>
      <c r="B126" s="86" t="s">
        <v>60</v>
      </c>
      <c r="C126" s="84" t="s">
        <v>631</v>
      </c>
      <c r="D126" s="85" t="s">
        <v>632</v>
      </c>
      <c r="E126" s="63" t="s">
        <v>27</v>
      </c>
      <c r="F126" s="29" t="s">
        <v>633</v>
      </c>
      <c r="G126" s="22" t="s">
        <v>49</v>
      </c>
      <c r="H126" s="23" t="s">
        <v>219</v>
      </c>
      <c r="I126" s="23" t="s">
        <v>220</v>
      </c>
      <c r="J126" s="58" t="s">
        <v>239</v>
      </c>
      <c r="K126" s="50">
        <v>43606</v>
      </c>
      <c r="L126" s="80">
        <v>119</v>
      </c>
      <c r="M126" s="45">
        <f t="shared" ref="M126:M187" si="4">K126+L126</f>
        <v>43725</v>
      </c>
      <c r="N126" s="26">
        <v>45754</v>
      </c>
      <c r="O126" s="37" t="s">
        <v>634</v>
      </c>
      <c r="P126" s="23" t="s">
        <v>221</v>
      </c>
      <c r="Q126" s="23" t="s">
        <v>55</v>
      </c>
      <c r="R126" s="23" t="s">
        <v>222</v>
      </c>
      <c r="S126" s="34" t="s">
        <v>68</v>
      </c>
      <c r="T126" s="48" t="s">
        <v>36</v>
      </c>
      <c r="U126" s="34" t="s">
        <v>36</v>
      </c>
      <c r="V126" s="33" t="s">
        <v>535</v>
      </c>
      <c r="W126" s="27" t="s">
        <v>223</v>
      </c>
      <c r="X126" s="29"/>
      <c r="Y126" s="30">
        <f t="shared" ref="Y126:Y187" si="5">X126*0.5</f>
        <v>0</v>
      </c>
      <c r="Z126" s="31">
        <v>45566</v>
      </c>
      <c r="AA126" s="31">
        <v>45747</v>
      </c>
    </row>
    <row r="127" spans="1:27" ht="19.350000000000001" customHeight="1">
      <c r="A127" s="87">
        <v>11453</v>
      </c>
      <c r="B127" s="16" t="s">
        <v>84</v>
      </c>
      <c r="C127" s="17" t="s">
        <v>635</v>
      </c>
      <c r="D127" s="88" t="s">
        <v>636</v>
      </c>
      <c r="E127" s="63" t="s">
        <v>47</v>
      </c>
      <c r="F127" s="37" t="s">
        <v>637</v>
      </c>
      <c r="G127" s="22" t="s">
        <v>49</v>
      </c>
      <c r="H127" s="22" t="s">
        <v>326</v>
      </c>
      <c r="I127" s="23" t="s">
        <v>362</v>
      </c>
      <c r="J127" s="58" t="s">
        <v>339</v>
      </c>
      <c r="K127" s="50">
        <v>43731</v>
      </c>
      <c r="L127" s="80">
        <v>119</v>
      </c>
      <c r="M127" s="45">
        <f t="shared" si="4"/>
        <v>43850</v>
      </c>
      <c r="N127" s="26">
        <v>45754</v>
      </c>
      <c r="O127" s="37" t="s">
        <v>638</v>
      </c>
      <c r="P127" s="27" t="s">
        <v>364</v>
      </c>
      <c r="Q127" s="27" t="s">
        <v>55</v>
      </c>
      <c r="R127" s="28" t="s">
        <v>330</v>
      </c>
      <c r="S127" s="28" t="s">
        <v>68</v>
      </c>
      <c r="T127" s="28" t="s">
        <v>36</v>
      </c>
      <c r="U127" s="28" t="s">
        <v>36</v>
      </c>
      <c r="V127" s="27" t="s">
        <v>331</v>
      </c>
      <c r="W127" s="28" t="s">
        <v>146</v>
      </c>
      <c r="X127" s="29"/>
      <c r="Y127" s="30">
        <f t="shared" si="5"/>
        <v>0</v>
      </c>
      <c r="Z127" s="31">
        <v>45566</v>
      </c>
      <c r="AA127" s="31">
        <v>45747</v>
      </c>
    </row>
    <row r="128" spans="1:27" ht="18.75" customHeight="1">
      <c r="A128" s="87">
        <v>11454</v>
      </c>
      <c r="B128" s="16" t="s">
        <v>60</v>
      </c>
      <c r="C128" s="17" t="s">
        <v>639</v>
      </c>
      <c r="D128" s="88" t="s">
        <v>640</v>
      </c>
      <c r="E128" s="63" t="s">
        <v>27</v>
      </c>
      <c r="F128" s="37" t="s">
        <v>641</v>
      </c>
      <c r="G128" s="22" t="s">
        <v>29</v>
      </c>
      <c r="H128" s="22" t="s">
        <v>80</v>
      </c>
      <c r="I128" s="41" t="s">
        <v>80</v>
      </c>
      <c r="J128" s="58" t="s">
        <v>177</v>
      </c>
      <c r="K128" s="50">
        <v>43776</v>
      </c>
      <c r="L128" s="80">
        <v>119</v>
      </c>
      <c r="M128" s="45">
        <f t="shared" si="4"/>
        <v>43895</v>
      </c>
      <c r="N128" s="26">
        <v>45754</v>
      </c>
      <c r="O128" s="37" t="s">
        <v>642</v>
      </c>
      <c r="P128" s="23" t="s">
        <v>372</v>
      </c>
      <c r="Q128" s="33" t="s">
        <v>55</v>
      </c>
      <c r="R128" s="33" t="s">
        <v>135</v>
      </c>
      <c r="S128" s="33" t="s">
        <v>57</v>
      </c>
      <c r="T128" s="33" t="s">
        <v>67</v>
      </c>
      <c r="U128" s="33" t="s">
        <v>68</v>
      </c>
      <c r="V128" s="33" t="s">
        <v>69</v>
      </c>
      <c r="W128" s="33" t="s">
        <v>34</v>
      </c>
      <c r="X128" s="37"/>
      <c r="Y128" s="30">
        <f t="shared" si="5"/>
        <v>0</v>
      </c>
      <c r="Z128" s="31">
        <v>45566</v>
      </c>
      <c r="AA128" s="31">
        <v>45747</v>
      </c>
    </row>
    <row r="129" spans="1:27" ht="18.75" customHeight="1">
      <c r="A129" s="87">
        <v>11455</v>
      </c>
      <c r="B129" s="16" t="s">
        <v>84</v>
      </c>
      <c r="C129" s="17" t="s">
        <v>643</v>
      </c>
      <c r="D129" s="88" t="s">
        <v>644</v>
      </c>
      <c r="E129" s="88" t="s">
        <v>47</v>
      </c>
      <c r="F129" s="37" t="s">
        <v>645</v>
      </c>
      <c r="G129" s="23" t="s">
        <v>248</v>
      </c>
      <c r="H129" s="89" t="s">
        <v>249</v>
      </c>
      <c r="I129" s="90" t="s">
        <v>249</v>
      </c>
      <c r="J129" s="32" t="s">
        <v>646</v>
      </c>
      <c r="K129" s="50">
        <v>43808</v>
      </c>
      <c r="L129" s="80">
        <v>119</v>
      </c>
      <c r="M129" s="45">
        <f t="shared" si="4"/>
        <v>43927</v>
      </c>
      <c r="N129" s="26">
        <v>45754</v>
      </c>
      <c r="O129" s="29" t="s">
        <v>647</v>
      </c>
      <c r="P129" s="89" t="s">
        <v>251</v>
      </c>
      <c r="Q129" s="29" t="s">
        <v>250</v>
      </c>
      <c r="R129" s="28" t="s">
        <v>34</v>
      </c>
      <c r="S129" s="33" t="s">
        <v>35</v>
      </c>
      <c r="T129" s="34" t="s">
        <v>36</v>
      </c>
      <c r="U129" s="34" t="s">
        <v>36</v>
      </c>
      <c r="V129" s="28" t="s">
        <v>34</v>
      </c>
      <c r="W129" s="28" t="s">
        <v>34</v>
      </c>
      <c r="X129" s="29"/>
      <c r="Y129" s="30">
        <f t="shared" si="5"/>
        <v>0</v>
      </c>
      <c r="Z129" s="31">
        <v>45566</v>
      </c>
      <c r="AA129" s="31">
        <v>45747</v>
      </c>
    </row>
    <row r="130" spans="1:27" s="38" customFormat="1" ht="18.75" customHeight="1">
      <c r="A130" s="87">
        <v>11457</v>
      </c>
      <c r="B130" s="16" t="s">
        <v>84</v>
      </c>
      <c r="C130" s="17" t="s">
        <v>648</v>
      </c>
      <c r="D130" s="88" t="s">
        <v>649</v>
      </c>
      <c r="E130" s="88" t="s">
        <v>47</v>
      </c>
      <c r="F130" s="37" t="s">
        <v>650</v>
      </c>
      <c r="G130" s="22" t="s">
        <v>49</v>
      </c>
      <c r="H130" s="89" t="s">
        <v>118</v>
      </c>
      <c r="I130" s="90" t="s">
        <v>119</v>
      </c>
      <c r="J130" s="58" t="s">
        <v>272</v>
      </c>
      <c r="K130" s="50">
        <v>43851</v>
      </c>
      <c r="L130" s="36">
        <v>119</v>
      </c>
      <c r="M130" s="45">
        <f t="shared" si="4"/>
        <v>43970</v>
      </c>
      <c r="N130" s="26">
        <v>45754</v>
      </c>
      <c r="O130" s="37" t="s">
        <v>651</v>
      </c>
      <c r="P130" s="23" t="s">
        <v>122</v>
      </c>
      <c r="Q130" s="33" t="s">
        <v>55</v>
      </c>
      <c r="R130" s="33" t="s">
        <v>123</v>
      </c>
      <c r="S130" s="33" t="s">
        <v>57</v>
      </c>
      <c r="T130" s="34" t="s">
        <v>58</v>
      </c>
      <c r="U130" s="34" t="s">
        <v>59</v>
      </c>
      <c r="V130" s="34" t="s">
        <v>58</v>
      </c>
      <c r="W130" s="34" t="s">
        <v>58</v>
      </c>
      <c r="X130" s="37"/>
      <c r="Y130" s="30">
        <f t="shared" si="5"/>
        <v>0</v>
      </c>
      <c r="Z130" s="31">
        <v>45566</v>
      </c>
      <c r="AA130" s="31">
        <v>45747</v>
      </c>
    </row>
    <row r="131" spans="1:27" s="38" customFormat="1" ht="18.75" customHeight="1">
      <c r="A131" s="87">
        <v>11460</v>
      </c>
      <c r="B131" s="16" t="s">
        <v>60</v>
      </c>
      <c r="C131" s="17" t="s">
        <v>652</v>
      </c>
      <c r="D131" s="88" t="s">
        <v>653</v>
      </c>
      <c r="E131" s="88" t="s">
        <v>27</v>
      </c>
      <c r="F131" s="37" t="s">
        <v>654</v>
      </c>
      <c r="G131" s="22" t="s">
        <v>49</v>
      </c>
      <c r="H131" s="89" t="s">
        <v>118</v>
      </c>
      <c r="I131" s="90" t="s">
        <v>202</v>
      </c>
      <c r="J131" s="32" t="s">
        <v>272</v>
      </c>
      <c r="K131" s="50">
        <v>43851</v>
      </c>
      <c r="L131" s="36">
        <v>119</v>
      </c>
      <c r="M131" s="45">
        <f t="shared" si="4"/>
        <v>43970</v>
      </c>
      <c r="N131" s="26">
        <v>45754</v>
      </c>
      <c r="O131" s="37" t="s">
        <v>655</v>
      </c>
      <c r="P131" s="39" t="s">
        <v>204</v>
      </c>
      <c r="Q131" s="34" t="s">
        <v>205</v>
      </c>
      <c r="R131" s="34" t="s">
        <v>123</v>
      </c>
      <c r="S131" s="34" t="s">
        <v>57</v>
      </c>
      <c r="T131" s="34" t="s">
        <v>58</v>
      </c>
      <c r="U131" s="34" t="s">
        <v>59</v>
      </c>
      <c r="V131" s="34" t="s">
        <v>58</v>
      </c>
      <c r="W131" s="34" t="s">
        <v>58</v>
      </c>
      <c r="X131" s="37"/>
      <c r="Y131" s="30">
        <f t="shared" si="5"/>
        <v>0</v>
      </c>
      <c r="Z131" s="31">
        <v>45566</v>
      </c>
      <c r="AA131" s="31">
        <v>45747</v>
      </c>
    </row>
    <row r="132" spans="1:27" s="38" customFormat="1" ht="18.75" customHeight="1">
      <c r="A132" s="87">
        <v>11462</v>
      </c>
      <c r="B132" s="16" t="s">
        <v>84</v>
      </c>
      <c r="C132" s="17" t="s">
        <v>656</v>
      </c>
      <c r="D132" s="88" t="s">
        <v>657</v>
      </c>
      <c r="E132" s="88" t="s">
        <v>47</v>
      </c>
      <c r="F132" s="37" t="s">
        <v>658</v>
      </c>
      <c r="G132" s="22" t="s">
        <v>49</v>
      </c>
      <c r="H132" s="89" t="s">
        <v>50</v>
      </c>
      <c r="I132" s="91" t="s">
        <v>209</v>
      </c>
      <c r="J132" s="23" t="s">
        <v>120</v>
      </c>
      <c r="K132" s="50">
        <v>43885</v>
      </c>
      <c r="L132" s="36">
        <v>119</v>
      </c>
      <c r="M132" s="50">
        <f t="shared" si="4"/>
        <v>44004</v>
      </c>
      <c r="N132" s="26">
        <v>45754</v>
      </c>
      <c r="O132" s="37" t="s">
        <v>659</v>
      </c>
      <c r="P132" s="33" t="s">
        <v>211</v>
      </c>
      <c r="Q132" s="33" t="s">
        <v>55</v>
      </c>
      <c r="R132" s="34" t="s">
        <v>56</v>
      </c>
      <c r="S132" s="33" t="s">
        <v>57</v>
      </c>
      <c r="T132" s="34" t="s">
        <v>58</v>
      </c>
      <c r="U132" s="33" t="s">
        <v>59</v>
      </c>
      <c r="V132" s="34" t="s">
        <v>58</v>
      </c>
      <c r="W132" s="34" t="s">
        <v>58</v>
      </c>
      <c r="X132" s="37"/>
      <c r="Y132" s="30">
        <f t="shared" si="5"/>
        <v>0</v>
      </c>
      <c r="Z132" s="31">
        <v>45566</v>
      </c>
      <c r="AA132" s="31">
        <v>45747</v>
      </c>
    </row>
    <row r="133" spans="1:27" s="38" customFormat="1" ht="18.75" customHeight="1">
      <c r="A133" s="87">
        <v>11463</v>
      </c>
      <c r="B133" s="16" t="s">
        <v>60</v>
      </c>
      <c r="C133" s="17" t="s">
        <v>660</v>
      </c>
      <c r="D133" s="88" t="s">
        <v>661</v>
      </c>
      <c r="E133" s="88" t="s">
        <v>27</v>
      </c>
      <c r="F133" s="37" t="s">
        <v>662</v>
      </c>
      <c r="G133" s="22" t="s">
        <v>49</v>
      </c>
      <c r="H133" s="89" t="s">
        <v>469</v>
      </c>
      <c r="I133" s="92" t="s">
        <v>36</v>
      </c>
      <c r="J133" s="32" t="s">
        <v>36</v>
      </c>
      <c r="K133" s="50">
        <v>43899</v>
      </c>
      <c r="L133" s="36">
        <v>119</v>
      </c>
      <c r="M133" s="50">
        <f t="shared" si="4"/>
        <v>44018</v>
      </c>
      <c r="N133" s="26">
        <v>45754</v>
      </c>
      <c r="O133" s="37" t="s">
        <v>663</v>
      </c>
      <c r="P133" s="23" t="s">
        <v>146</v>
      </c>
      <c r="Q133" s="23" t="s">
        <v>59</v>
      </c>
      <c r="R133" s="23" t="s">
        <v>36</v>
      </c>
      <c r="S133" s="23" t="s">
        <v>36</v>
      </c>
      <c r="T133" s="62" t="s">
        <v>36</v>
      </c>
      <c r="U133" s="62" t="s">
        <v>36</v>
      </c>
      <c r="V133" s="23" t="s">
        <v>146</v>
      </c>
      <c r="W133" s="23" t="s">
        <v>146</v>
      </c>
      <c r="X133" s="37"/>
      <c r="Y133" s="30">
        <f t="shared" si="5"/>
        <v>0</v>
      </c>
      <c r="Z133" s="31">
        <v>45566</v>
      </c>
      <c r="AA133" s="31">
        <v>45747</v>
      </c>
    </row>
    <row r="134" spans="1:27" s="97" customFormat="1" ht="18.75" customHeight="1">
      <c r="A134" s="93">
        <v>11464</v>
      </c>
      <c r="B134" s="86" t="s">
        <v>84</v>
      </c>
      <c r="C134" s="94" t="s">
        <v>664</v>
      </c>
      <c r="D134" s="85" t="s">
        <v>665</v>
      </c>
      <c r="E134" s="88" t="s">
        <v>47</v>
      </c>
      <c r="F134" s="29" t="s">
        <v>666</v>
      </c>
      <c r="G134" s="95" t="s">
        <v>49</v>
      </c>
      <c r="H134" s="23" t="s">
        <v>326</v>
      </c>
      <c r="I134" s="75" t="s">
        <v>667</v>
      </c>
      <c r="J134" s="89" t="s">
        <v>42</v>
      </c>
      <c r="K134" s="45">
        <v>43976</v>
      </c>
      <c r="L134" s="80">
        <v>119</v>
      </c>
      <c r="M134" s="45">
        <f t="shared" si="4"/>
        <v>44095</v>
      </c>
      <c r="N134" s="26">
        <v>45754</v>
      </c>
      <c r="O134" s="37" t="s">
        <v>330</v>
      </c>
      <c r="P134" s="33" t="s">
        <v>146</v>
      </c>
      <c r="Q134" s="23" t="s">
        <v>59</v>
      </c>
      <c r="R134" s="34" t="s">
        <v>34</v>
      </c>
      <c r="S134" s="27" t="s">
        <v>35</v>
      </c>
      <c r="T134" s="28" t="s">
        <v>36</v>
      </c>
      <c r="U134" s="28" t="s">
        <v>36</v>
      </c>
      <c r="V134" s="34" t="s">
        <v>34</v>
      </c>
      <c r="W134" s="34" t="s">
        <v>34</v>
      </c>
      <c r="X134" s="96"/>
      <c r="Y134" s="30">
        <f t="shared" si="5"/>
        <v>0</v>
      </c>
      <c r="Z134" s="31">
        <v>45566</v>
      </c>
      <c r="AA134" s="31">
        <v>45747</v>
      </c>
    </row>
    <row r="135" spans="1:27" ht="18.75" customHeight="1">
      <c r="A135" s="93">
        <v>11465</v>
      </c>
      <c r="B135" s="86" t="s">
        <v>60</v>
      </c>
      <c r="C135" s="84" t="s">
        <v>668</v>
      </c>
      <c r="D135" s="85" t="s">
        <v>669</v>
      </c>
      <c r="E135" s="29" t="s">
        <v>27</v>
      </c>
      <c r="F135" s="37" t="s">
        <v>670</v>
      </c>
      <c r="G135" s="22" t="s">
        <v>29</v>
      </c>
      <c r="H135" s="23" t="s">
        <v>99</v>
      </c>
      <c r="I135" s="23" t="s">
        <v>100</v>
      </c>
      <c r="J135" s="89" t="s">
        <v>239</v>
      </c>
      <c r="K135" s="50">
        <v>44033</v>
      </c>
      <c r="L135" s="36">
        <v>119</v>
      </c>
      <c r="M135" s="50">
        <f t="shared" si="4"/>
        <v>44152</v>
      </c>
      <c r="N135" s="26">
        <v>45754</v>
      </c>
      <c r="O135" s="84" t="s">
        <v>671</v>
      </c>
      <c r="P135" s="23" t="s">
        <v>672</v>
      </c>
      <c r="Q135" s="23" t="s">
        <v>57</v>
      </c>
      <c r="R135" s="23" t="s">
        <v>76</v>
      </c>
      <c r="S135" s="23" t="s">
        <v>59</v>
      </c>
      <c r="T135" s="28" t="s">
        <v>36</v>
      </c>
      <c r="U135" s="28" t="s">
        <v>36</v>
      </c>
      <c r="V135" s="33" t="s">
        <v>102</v>
      </c>
      <c r="W135" s="33" t="s">
        <v>102</v>
      </c>
      <c r="X135" s="30"/>
      <c r="Y135" s="30">
        <f t="shared" si="5"/>
        <v>0</v>
      </c>
      <c r="Z135" s="31">
        <v>45566</v>
      </c>
      <c r="AA135" s="31">
        <v>45747</v>
      </c>
    </row>
    <row r="136" spans="1:27" ht="18.75" customHeight="1">
      <c r="A136" s="93">
        <v>11466</v>
      </c>
      <c r="B136" s="86" t="s">
        <v>60</v>
      </c>
      <c r="C136" s="84" t="s">
        <v>673</v>
      </c>
      <c r="D136" s="85" t="s">
        <v>674</v>
      </c>
      <c r="E136" s="29" t="s">
        <v>27</v>
      </c>
      <c r="F136" s="37" t="s">
        <v>675</v>
      </c>
      <c r="G136" s="22" t="s">
        <v>49</v>
      </c>
      <c r="H136" s="23" t="s">
        <v>99</v>
      </c>
      <c r="I136" s="23" t="s">
        <v>100</v>
      </c>
      <c r="J136" s="89" t="s">
        <v>177</v>
      </c>
      <c r="K136" s="50">
        <v>44033</v>
      </c>
      <c r="L136" s="36">
        <v>119</v>
      </c>
      <c r="M136" s="50">
        <f t="shared" si="4"/>
        <v>44152</v>
      </c>
      <c r="N136" s="26">
        <v>45754</v>
      </c>
      <c r="O136" s="84" t="s">
        <v>676</v>
      </c>
      <c r="P136" s="23" t="s">
        <v>672</v>
      </c>
      <c r="Q136" s="23" t="s">
        <v>57</v>
      </c>
      <c r="R136" s="23" t="s">
        <v>76</v>
      </c>
      <c r="S136" s="23" t="s">
        <v>59</v>
      </c>
      <c r="T136" s="28" t="s">
        <v>36</v>
      </c>
      <c r="U136" s="28" t="s">
        <v>36</v>
      </c>
      <c r="V136" s="33" t="s">
        <v>102</v>
      </c>
      <c r="W136" s="33" t="s">
        <v>102</v>
      </c>
      <c r="X136" s="30"/>
      <c r="Y136" s="30">
        <f t="shared" si="5"/>
        <v>0</v>
      </c>
      <c r="Z136" s="31">
        <v>45566</v>
      </c>
      <c r="AA136" s="31">
        <v>45747</v>
      </c>
    </row>
    <row r="137" spans="1:27" ht="18.75" customHeight="1">
      <c r="A137" s="93">
        <v>11467</v>
      </c>
      <c r="B137" s="86" t="s">
        <v>60</v>
      </c>
      <c r="C137" s="84" t="s">
        <v>677</v>
      </c>
      <c r="D137" s="85" t="s">
        <v>678</v>
      </c>
      <c r="E137" s="29" t="s">
        <v>27</v>
      </c>
      <c r="F137" s="37" t="s">
        <v>679</v>
      </c>
      <c r="G137" s="22" t="s">
        <v>49</v>
      </c>
      <c r="H137" s="23" t="s">
        <v>680</v>
      </c>
      <c r="I137" s="23" t="s">
        <v>681</v>
      </c>
      <c r="J137" s="58" t="s">
        <v>133</v>
      </c>
      <c r="K137" s="45">
        <v>44095</v>
      </c>
      <c r="L137" s="80">
        <v>119</v>
      </c>
      <c r="M137" s="45">
        <f t="shared" si="4"/>
        <v>44214</v>
      </c>
      <c r="N137" s="26">
        <v>45754</v>
      </c>
      <c r="O137" s="84" t="s">
        <v>682</v>
      </c>
      <c r="P137" s="23" t="s">
        <v>235</v>
      </c>
      <c r="Q137" s="23" t="s">
        <v>68</v>
      </c>
      <c r="R137" s="23" t="s">
        <v>683</v>
      </c>
      <c r="S137" s="23" t="s">
        <v>683</v>
      </c>
      <c r="T137" s="23" t="s">
        <v>683</v>
      </c>
      <c r="U137" s="23" t="s">
        <v>683</v>
      </c>
      <c r="V137" s="89" t="s">
        <v>552</v>
      </c>
      <c r="W137" s="89" t="s">
        <v>34</v>
      </c>
      <c r="X137" s="30"/>
      <c r="Y137" s="30">
        <f t="shared" si="5"/>
        <v>0</v>
      </c>
      <c r="Z137" s="31">
        <v>45566</v>
      </c>
      <c r="AA137" s="31">
        <v>45747</v>
      </c>
    </row>
    <row r="138" spans="1:27" ht="18.75" customHeight="1">
      <c r="A138" s="93">
        <v>11469</v>
      </c>
      <c r="B138" s="86" t="s">
        <v>84</v>
      </c>
      <c r="C138" s="84" t="s">
        <v>684</v>
      </c>
      <c r="D138" s="85" t="s">
        <v>685</v>
      </c>
      <c r="E138" s="29" t="s">
        <v>47</v>
      </c>
      <c r="F138" s="29" t="s">
        <v>686</v>
      </c>
      <c r="G138" s="22" t="s">
        <v>49</v>
      </c>
      <c r="H138" s="21" t="s">
        <v>162</v>
      </c>
      <c r="I138" s="23" t="s">
        <v>162</v>
      </c>
      <c r="J138" s="23" t="s">
        <v>433</v>
      </c>
      <c r="K138" s="45">
        <v>44095</v>
      </c>
      <c r="L138" s="80">
        <v>119</v>
      </c>
      <c r="M138" s="45">
        <f t="shared" si="4"/>
        <v>44214</v>
      </c>
      <c r="N138" s="26">
        <v>45754</v>
      </c>
      <c r="O138" s="84" t="s">
        <v>687</v>
      </c>
      <c r="P138" s="23" t="s">
        <v>453</v>
      </c>
      <c r="Q138" s="33" t="s">
        <v>55</v>
      </c>
      <c r="R138" s="34" t="s">
        <v>163</v>
      </c>
      <c r="S138" s="33" t="s">
        <v>57</v>
      </c>
      <c r="T138" s="34" t="s">
        <v>58</v>
      </c>
      <c r="U138" s="34" t="s">
        <v>59</v>
      </c>
      <c r="V138" s="34" t="s">
        <v>58</v>
      </c>
      <c r="W138" s="34" t="s">
        <v>58</v>
      </c>
      <c r="X138" s="29"/>
      <c r="Y138" s="30">
        <f t="shared" si="5"/>
        <v>0</v>
      </c>
      <c r="Z138" s="31">
        <v>45566</v>
      </c>
      <c r="AA138" s="31">
        <v>45747</v>
      </c>
    </row>
    <row r="139" spans="1:27" ht="18.75" customHeight="1">
      <c r="A139" s="93">
        <v>11471</v>
      </c>
      <c r="B139" s="86" t="s">
        <v>84</v>
      </c>
      <c r="C139" s="84" t="s">
        <v>688</v>
      </c>
      <c r="D139" s="85" t="s">
        <v>689</v>
      </c>
      <c r="E139" s="29" t="s">
        <v>47</v>
      </c>
      <c r="F139" s="29" t="s">
        <v>690</v>
      </c>
      <c r="G139" s="22" t="s">
        <v>49</v>
      </c>
      <c r="H139" s="23" t="s">
        <v>162</v>
      </c>
      <c r="I139" s="23" t="s">
        <v>162</v>
      </c>
      <c r="J139" s="23" t="s">
        <v>691</v>
      </c>
      <c r="K139" s="45">
        <v>44111</v>
      </c>
      <c r="L139" s="80">
        <v>119</v>
      </c>
      <c r="M139" s="45">
        <f t="shared" si="4"/>
        <v>44230</v>
      </c>
      <c r="N139" s="26">
        <v>45754</v>
      </c>
      <c r="O139" s="84" t="s">
        <v>692</v>
      </c>
      <c r="P139" s="23" t="s">
        <v>453</v>
      </c>
      <c r="Q139" s="33" t="s">
        <v>55</v>
      </c>
      <c r="R139" s="34" t="s">
        <v>163</v>
      </c>
      <c r="S139" s="33" t="s">
        <v>57</v>
      </c>
      <c r="T139" s="34" t="s">
        <v>58</v>
      </c>
      <c r="U139" s="34" t="s">
        <v>59</v>
      </c>
      <c r="V139" s="34" t="s">
        <v>58</v>
      </c>
      <c r="W139" s="34" t="s">
        <v>58</v>
      </c>
      <c r="X139" s="29"/>
      <c r="Y139" s="30">
        <f t="shared" si="5"/>
        <v>0</v>
      </c>
      <c r="Z139" s="31">
        <v>45566</v>
      </c>
      <c r="AA139" s="31">
        <v>45747</v>
      </c>
    </row>
    <row r="140" spans="1:27" ht="18.75" customHeight="1">
      <c r="A140" s="93">
        <v>11473</v>
      </c>
      <c r="B140" s="86" t="s">
        <v>60</v>
      </c>
      <c r="C140" s="84" t="s">
        <v>693</v>
      </c>
      <c r="D140" s="85" t="s">
        <v>694</v>
      </c>
      <c r="E140" s="29" t="s">
        <v>27</v>
      </c>
      <c r="F140" s="29" t="s">
        <v>695</v>
      </c>
      <c r="G140" s="22" t="s">
        <v>29</v>
      </c>
      <c r="H140" s="23" t="s">
        <v>99</v>
      </c>
      <c r="I140" s="23" t="s">
        <v>127</v>
      </c>
      <c r="J140" s="23" t="s">
        <v>177</v>
      </c>
      <c r="K140" s="50">
        <v>44144</v>
      </c>
      <c r="L140" s="36">
        <v>119</v>
      </c>
      <c r="M140" s="50">
        <f t="shared" si="4"/>
        <v>44263</v>
      </c>
      <c r="N140" s="26">
        <v>45754</v>
      </c>
      <c r="O140" s="84" t="s">
        <v>696</v>
      </c>
      <c r="P140" s="33" t="s">
        <v>128</v>
      </c>
      <c r="Q140" s="33" t="s">
        <v>57</v>
      </c>
      <c r="R140" s="33" t="s">
        <v>76</v>
      </c>
      <c r="S140" s="33" t="s">
        <v>59</v>
      </c>
      <c r="T140" s="28" t="s">
        <v>36</v>
      </c>
      <c r="U140" s="28" t="s">
        <v>36</v>
      </c>
      <c r="V140" s="33" t="s">
        <v>102</v>
      </c>
      <c r="W140" s="33" t="s">
        <v>102</v>
      </c>
      <c r="X140" s="29"/>
      <c r="Y140" s="30">
        <f t="shared" si="5"/>
        <v>0</v>
      </c>
      <c r="Z140" s="31">
        <v>45566</v>
      </c>
      <c r="AA140" s="31">
        <v>45747</v>
      </c>
    </row>
    <row r="141" spans="1:27" ht="18.75" customHeight="1">
      <c r="A141" s="93">
        <v>11475</v>
      </c>
      <c r="B141" s="86" t="s">
        <v>60</v>
      </c>
      <c r="C141" s="84" t="s">
        <v>697</v>
      </c>
      <c r="D141" s="85" t="s">
        <v>698</v>
      </c>
      <c r="E141" s="29" t="s">
        <v>27</v>
      </c>
      <c r="F141" s="29" t="s">
        <v>699</v>
      </c>
      <c r="G141" s="22" t="s">
        <v>49</v>
      </c>
      <c r="H141" s="23" t="s">
        <v>88</v>
      </c>
      <c r="I141" s="23" t="s">
        <v>344</v>
      </c>
      <c r="J141" s="23" t="s">
        <v>177</v>
      </c>
      <c r="K141" s="50">
        <v>44144</v>
      </c>
      <c r="L141" s="36">
        <v>119</v>
      </c>
      <c r="M141" s="50">
        <f t="shared" si="4"/>
        <v>44263</v>
      </c>
      <c r="N141" s="26">
        <v>45754</v>
      </c>
      <c r="O141" s="84" t="s">
        <v>700</v>
      </c>
      <c r="P141" s="23" t="s">
        <v>345</v>
      </c>
      <c r="Q141" s="65" t="s">
        <v>205</v>
      </c>
      <c r="R141" s="33" t="s">
        <v>93</v>
      </c>
      <c r="S141" s="33" t="s">
        <v>68</v>
      </c>
      <c r="T141" s="34" t="s">
        <v>36</v>
      </c>
      <c r="U141" s="34" t="s">
        <v>36</v>
      </c>
      <c r="V141" s="33" t="s">
        <v>94</v>
      </c>
      <c r="W141" s="34" t="s">
        <v>95</v>
      </c>
      <c r="X141" s="29"/>
      <c r="Y141" s="30">
        <f t="shared" si="5"/>
        <v>0</v>
      </c>
      <c r="Z141" s="31">
        <v>45566</v>
      </c>
      <c r="AA141" s="31">
        <v>45747</v>
      </c>
    </row>
    <row r="142" spans="1:27" ht="18.75" customHeight="1">
      <c r="A142" s="98">
        <v>11478</v>
      </c>
      <c r="B142" s="99" t="s">
        <v>84</v>
      </c>
      <c r="C142" s="100" t="s">
        <v>701</v>
      </c>
      <c r="D142" s="101" t="s">
        <v>702</v>
      </c>
      <c r="E142" s="77" t="s">
        <v>47</v>
      </c>
      <c r="F142" s="77" t="s">
        <v>703</v>
      </c>
      <c r="G142" s="102" t="s">
        <v>29</v>
      </c>
      <c r="H142" s="36" t="s">
        <v>111</v>
      </c>
      <c r="I142" s="23" t="s">
        <v>111</v>
      </c>
      <c r="J142" s="80" t="s">
        <v>133</v>
      </c>
      <c r="K142" s="45">
        <v>44172</v>
      </c>
      <c r="L142" s="80">
        <v>119</v>
      </c>
      <c r="M142" s="45">
        <f t="shared" si="4"/>
        <v>44291</v>
      </c>
      <c r="N142" s="26">
        <v>45754</v>
      </c>
      <c r="O142" s="37" t="s">
        <v>113</v>
      </c>
      <c r="P142" s="33" t="s">
        <v>56</v>
      </c>
      <c r="Q142" s="33" t="s">
        <v>57</v>
      </c>
      <c r="R142" s="34" t="s">
        <v>114</v>
      </c>
      <c r="S142" s="34" t="s">
        <v>68</v>
      </c>
      <c r="T142" s="34" t="s">
        <v>58</v>
      </c>
      <c r="U142" s="33" t="s">
        <v>59</v>
      </c>
      <c r="V142" s="34" t="s">
        <v>58</v>
      </c>
      <c r="W142" s="34" t="s">
        <v>58</v>
      </c>
      <c r="X142" s="29"/>
      <c r="Y142" s="30">
        <f t="shared" si="5"/>
        <v>0</v>
      </c>
      <c r="Z142" s="31">
        <v>45566</v>
      </c>
      <c r="AA142" s="31">
        <v>45747</v>
      </c>
    </row>
    <row r="143" spans="1:27" ht="18.75" customHeight="1">
      <c r="A143" s="98">
        <v>11479</v>
      </c>
      <c r="B143" s="99" t="s">
        <v>60</v>
      </c>
      <c r="C143" s="100" t="s">
        <v>704</v>
      </c>
      <c r="D143" s="101" t="s">
        <v>705</v>
      </c>
      <c r="E143" s="77" t="s">
        <v>27</v>
      </c>
      <c r="F143" s="77" t="s">
        <v>706</v>
      </c>
      <c r="G143" s="102" t="s">
        <v>49</v>
      </c>
      <c r="H143" s="36" t="s">
        <v>189</v>
      </c>
      <c r="I143" s="36" t="s">
        <v>189</v>
      </c>
      <c r="J143" s="80" t="s">
        <v>568</v>
      </c>
      <c r="K143" s="45">
        <v>44172</v>
      </c>
      <c r="L143" s="80">
        <v>119</v>
      </c>
      <c r="M143" s="45">
        <f t="shared" si="4"/>
        <v>44291</v>
      </c>
      <c r="N143" s="26">
        <v>45754</v>
      </c>
      <c r="O143" s="37" t="s">
        <v>707</v>
      </c>
      <c r="P143" s="23" t="s">
        <v>267</v>
      </c>
      <c r="Q143" s="34" t="s">
        <v>55</v>
      </c>
      <c r="R143" s="34" t="s">
        <v>268</v>
      </c>
      <c r="S143" s="34" t="s">
        <v>57</v>
      </c>
      <c r="T143" s="28" t="s">
        <v>95</v>
      </c>
      <c r="U143" s="28" t="s">
        <v>59</v>
      </c>
      <c r="V143" s="28" t="s">
        <v>95</v>
      </c>
      <c r="W143" s="28" t="s">
        <v>95</v>
      </c>
      <c r="X143" s="29"/>
      <c r="Y143" s="30">
        <f t="shared" si="5"/>
        <v>0</v>
      </c>
      <c r="Z143" s="31">
        <v>45566</v>
      </c>
      <c r="AA143" s="31">
        <v>45747</v>
      </c>
    </row>
    <row r="144" spans="1:27" ht="18.75" customHeight="1">
      <c r="A144" s="98">
        <v>11480</v>
      </c>
      <c r="B144" s="99" t="s">
        <v>60</v>
      </c>
      <c r="C144" s="100" t="s">
        <v>708</v>
      </c>
      <c r="D144" s="101" t="s">
        <v>709</v>
      </c>
      <c r="E144" s="77" t="s">
        <v>27</v>
      </c>
      <c r="F144" s="77" t="s">
        <v>710</v>
      </c>
      <c r="G144" s="102" t="s">
        <v>49</v>
      </c>
      <c r="H144" s="36" t="s">
        <v>88</v>
      </c>
      <c r="I144" s="36" t="s">
        <v>344</v>
      </c>
      <c r="J144" s="80" t="s">
        <v>568</v>
      </c>
      <c r="K144" s="45">
        <v>44172</v>
      </c>
      <c r="L144" s="80">
        <v>119</v>
      </c>
      <c r="M144" s="45">
        <f t="shared" si="4"/>
        <v>44291</v>
      </c>
      <c r="N144" s="26">
        <v>45754</v>
      </c>
      <c r="O144" s="37" t="s">
        <v>711</v>
      </c>
      <c r="P144" s="23" t="s">
        <v>345</v>
      </c>
      <c r="Q144" s="65" t="s">
        <v>205</v>
      </c>
      <c r="R144" s="33" t="s">
        <v>93</v>
      </c>
      <c r="S144" s="33" t="s">
        <v>68</v>
      </c>
      <c r="T144" s="34" t="s">
        <v>36</v>
      </c>
      <c r="U144" s="34" t="s">
        <v>36</v>
      </c>
      <c r="V144" s="33" t="s">
        <v>94</v>
      </c>
      <c r="W144" s="34" t="s">
        <v>95</v>
      </c>
      <c r="X144" s="29"/>
      <c r="Y144" s="30">
        <f t="shared" si="5"/>
        <v>0</v>
      </c>
      <c r="Z144" s="31">
        <v>45566</v>
      </c>
      <c r="AA144" s="31">
        <v>45747</v>
      </c>
    </row>
    <row r="145" spans="1:27" ht="18.75" customHeight="1">
      <c r="A145" s="98">
        <v>11481</v>
      </c>
      <c r="B145" s="99" t="s">
        <v>84</v>
      </c>
      <c r="C145" s="100" t="s">
        <v>712</v>
      </c>
      <c r="D145" s="101" t="s">
        <v>713</v>
      </c>
      <c r="E145" s="77" t="s">
        <v>47</v>
      </c>
      <c r="F145" s="77" t="s">
        <v>714</v>
      </c>
      <c r="G145" s="102" t="s">
        <v>49</v>
      </c>
      <c r="H145" s="36" t="s">
        <v>50</v>
      </c>
      <c r="I145" s="23" t="s">
        <v>51</v>
      </c>
      <c r="J145" s="80" t="s">
        <v>272</v>
      </c>
      <c r="K145" s="45">
        <v>44172</v>
      </c>
      <c r="L145" s="80">
        <v>119</v>
      </c>
      <c r="M145" s="45">
        <f t="shared" si="4"/>
        <v>44291</v>
      </c>
      <c r="N145" s="26">
        <v>45754</v>
      </c>
      <c r="O145" s="103" t="s">
        <v>715</v>
      </c>
      <c r="P145" s="23" t="s">
        <v>54</v>
      </c>
      <c r="Q145" s="33" t="s">
        <v>55</v>
      </c>
      <c r="R145" s="34" t="s">
        <v>56</v>
      </c>
      <c r="S145" s="34" t="s">
        <v>57</v>
      </c>
      <c r="T145" s="34" t="s">
        <v>58</v>
      </c>
      <c r="U145" s="33" t="s">
        <v>59</v>
      </c>
      <c r="V145" s="34" t="s">
        <v>58</v>
      </c>
      <c r="W145" s="34" t="s">
        <v>58</v>
      </c>
      <c r="X145" s="29"/>
      <c r="Y145" s="30">
        <f t="shared" si="5"/>
        <v>0</v>
      </c>
      <c r="Z145" s="31">
        <v>45566</v>
      </c>
      <c r="AA145" s="31">
        <v>45747</v>
      </c>
    </row>
    <row r="146" spans="1:27" ht="18.75" customHeight="1">
      <c r="A146" s="98">
        <v>11482</v>
      </c>
      <c r="B146" s="99" t="s">
        <v>84</v>
      </c>
      <c r="C146" s="100" t="s">
        <v>716</v>
      </c>
      <c r="D146" s="101" t="s">
        <v>717</v>
      </c>
      <c r="E146" s="77" t="s">
        <v>47</v>
      </c>
      <c r="F146" s="77" t="s">
        <v>718</v>
      </c>
      <c r="G146" s="102" t="s">
        <v>49</v>
      </c>
      <c r="H146" s="36" t="s">
        <v>50</v>
      </c>
      <c r="I146" s="23" t="s">
        <v>51</v>
      </c>
      <c r="J146" s="80" t="s">
        <v>272</v>
      </c>
      <c r="K146" s="45">
        <v>44172</v>
      </c>
      <c r="L146" s="80">
        <v>119</v>
      </c>
      <c r="M146" s="45">
        <f t="shared" si="4"/>
        <v>44291</v>
      </c>
      <c r="N146" s="26">
        <v>45754</v>
      </c>
      <c r="O146" s="103" t="s">
        <v>719</v>
      </c>
      <c r="P146" s="23" t="s">
        <v>54</v>
      </c>
      <c r="Q146" s="33" t="s">
        <v>55</v>
      </c>
      <c r="R146" s="34" t="s">
        <v>56</v>
      </c>
      <c r="S146" s="34" t="s">
        <v>57</v>
      </c>
      <c r="T146" s="34" t="s">
        <v>58</v>
      </c>
      <c r="U146" s="33" t="s">
        <v>59</v>
      </c>
      <c r="V146" s="34" t="s">
        <v>58</v>
      </c>
      <c r="W146" s="34" t="s">
        <v>58</v>
      </c>
      <c r="X146" s="29"/>
      <c r="Y146" s="30">
        <f t="shared" si="5"/>
        <v>0</v>
      </c>
      <c r="Z146" s="31">
        <v>45566</v>
      </c>
      <c r="AA146" s="31">
        <v>45747</v>
      </c>
    </row>
    <row r="147" spans="1:27" ht="18.75" customHeight="1">
      <c r="A147" s="98">
        <v>11484</v>
      </c>
      <c r="B147" s="99" t="s">
        <v>84</v>
      </c>
      <c r="C147" s="100" t="s">
        <v>720</v>
      </c>
      <c r="D147" s="101" t="s">
        <v>721</v>
      </c>
      <c r="E147" s="77" t="s">
        <v>47</v>
      </c>
      <c r="F147" s="77" t="s">
        <v>722</v>
      </c>
      <c r="G147" s="102" t="s">
        <v>49</v>
      </c>
      <c r="H147" s="36" t="s">
        <v>326</v>
      </c>
      <c r="I147" s="23" t="s">
        <v>327</v>
      </c>
      <c r="J147" s="80" t="s">
        <v>272</v>
      </c>
      <c r="K147" s="45">
        <v>44172</v>
      </c>
      <c r="L147" s="80">
        <v>119</v>
      </c>
      <c r="M147" s="45">
        <f t="shared" si="4"/>
        <v>44291</v>
      </c>
      <c r="N147" s="26">
        <v>45754</v>
      </c>
      <c r="O147" s="103" t="s">
        <v>723</v>
      </c>
      <c r="P147" s="23" t="s">
        <v>329</v>
      </c>
      <c r="Q147" s="23" t="s">
        <v>205</v>
      </c>
      <c r="R147" s="64" t="s">
        <v>330</v>
      </c>
      <c r="S147" s="33" t="s">
        <v>68</v>
      </c>
      <c r="T147" s="34" t="s">
        <v>36</v>
      </c>
      <c r="U147" s="34" t="s">
        <v>36</v>
      </c>
      <c r="V147" s="33" t="s">
        <v>331</v>
      </c>
      <c r="W147" s="28" t="s">
        <v>146</v>
      </c>
      <c r="X147" s="29"/>
      <c r="Y147" s="30">
        <f t="shared" si="5"/>
        <v>0</v>
      </c>
      <c r="Z147" s="31">
        <v>45566</v>
      </c>
      <c r="AA147" s="31">
        <v>45747</v>
      </c>
    </row>
    <row r="148" spans="1:27" ht="18.75" customHeight="1">
      <c r="A148" s="98">
        <v>11485</v>
      </c>
      <c r="B148" s="99" t="s">
        <v>84</v>
      </c>
      <c r="C148" s="100" t="s">
        <v>724</v>
      </c>
      <c r="D148" s="101" t="s">
        <v>725</v>
      </c>
      <c r="E148" s="77" t="s">
        <v>47</v>
      </c>
      <c r="F148" s="77" t="s">
        <v>726</v>
      </c>
      <c r="G148" s="102" t="s">
        <v>49</v>
      </c>
      <c r="H148" s="80" t="s">
        <v>50</v>
      </c>
      <c r="I148" s="23" t="s">
        <v>51</v>
      </c>
      <c r="J148" s="80" t="s">
        <v>272</v>
      </c>
      <c r="K148" s="45">
        <v>44172</v>
      </c>
      <c r="L148" s="80">
        <v>119</v>
      </c>
      <c r="M148" s="45">
        <f t="shared" si="4"/>
        <v>44291</v>
      </c>
      <c r="N148" s="26">
        <v>45754</v>
      </c>
      <c r="O148" s="37" t="s">
        <v>727</v>
      </c>
      <c r="P148" s="23" t="s">
        <v>54</v>
      </c>
      <c r="Q148" s="33" t="s">
        <v>55</v>
      </c>
      <c r="R148" s="34" t="s">
        <v>56</v>
      </c>
      <c r="S148" s="34" t="s">
        <v>57</v>
      </c>
      <c r="T148" s="34" t="s">
        <v>58</v>
      </c>
      <c r="U148" s="33" t="s">
        <v>59</v>
      </c>
      <c r="V148" s="34" t="s">
        <v>58</v>
      </c>
      <c r="W148" s="34" t="s">
        <v>58</v>
      </c>
      <c r="X148" s="29"/>
      <c r="Y148" s="30">
        <f t="shared" si="5"/>
        <v>0</v>
      </c>
      <c r="Z148" s="31">
        <v>45566</v>
      </c>
      <c r="AA148" s="31">
        <v>45747</v>
      </c>
    </row>
    <row r="149" spans="1:27" ht="18.75" customHeight="1">
      <c r="A149" s="98">
        <v>11486</v>
      </c>
      <c r="B149" s="99" t="s">
        <v>60</v>
      </c>
      <c r="C149" s="100" t="s">
        <v>728</v>
      </c>
      <c r="D149" s="101" t="s">
        <v>260</v>
      </c>
      <c r="E149" s="77" t="s">
        <v>27</v>
      </c>
      <c r="F149" s="77" t="s">
        <v>729</v>
      </c>
      <c r="G149" s="102" t="s">
        <v>49</v>
      </c>
      <c r="H149" s="104" t="s">
        <v>118</v>
      </c>
      <c r="I149" s="23" t="s">
        <v>202</v>
      </c>
      <c r="J149" s="80" t="s">
        <v>272</v>
      </c>
      <c r="K149" s="45">
        <v>44172</v>
      </c>
      <c r="L149" s="80">
        <v>119</v>
      </c>
      <c r="M149" s="45">
        <f t="shared" si="4"/>
        <v>44291</v>
      </c>
      <c r="N149" s="26">
        <v>45754</v>
      </c>
      <c r="O149" s="37" t="s">
        <v>730</v>
      </c>
      <c r="P149" s="39" t="s">
        <v>204</v>
      </c>
      <c r="Q149" s="34" t="s">
        <v>205</v>
      </c>
      <c r="R149" s="34" t="s">
        <v>123</v>
      </c>
      <c r="S149" s="34" t="s">
        <v>57</v>
      </c>
      <c r="T149" s="34" t="s">
        <v>58</v>
      </c>
      <c r="U149" s="34" t="s">
        <v>59</v>
      </c>
      <c r="V149" s="34" t="s">
        <v>58</v>
      </c>
      <c r="W149" s="34" t="s">
        <v>58</v>
      </c>
      <c r="X149" s="29"/>
      <c r="Y149" s="30">
        <f t="shared" si="5"/>
        <v>0</v>
      </c>
      <c r="Z149" s="31">
        <v>45566</v>
      </c>
      <c r="AA149" s="31">
        <v>45747</v>
      </c>
    </row>
    <row r="150" spans="1:27" ht="18.75" customHeight="1">
      <c r="A150" s="98">
        <v>11488</v>
      </c>
      <c r="B150" s="99" t="s">
        <v>60</v>
      </c>
      <c r="C150" s="100" t="s">
        <v>731</v>
      </c>
      <c r="D150" s="101" t="s">
        <v>732</v>
      </c>
      <c r="E150" s="77" t="s">
        <v>27</v>
      </c>
      <c r="F150" s="77" t="s">
        <v>733</v>
      </c>
      <c r="G150" s="102" t="s">
        <v>49</v>
      </c>
      <c r="H150" s="104" t="s">
        <v>118</v>
      </c>
      <c r="I150" s="23" t="s">
        <v>202</v>
      </c>
      <c r="J150" s="80" t="s">
        <v>272</v>
      </c>
      <c r="K150" s="45">
        <v>44172</v>
      </c>
      <c r="L150" s="80">
        <v>119</v>
      </c>
      <c r="M150" s="45">
        <f t="shared" si="4"/>
        <v>44291</v>
      </c>
      <c r="N150" s="26">
        <v>45754</v>
      </c>
      <c r="O150" s="37" t="s">
        <v>734</v>
      </c>
      <c r="P150" s="39" t="s">
        <v>204</v>
      </c>
      <c r="Q150" s="34" t="s">
        <v>205</v>
      </c>
      <c r="R150" s="34" t="s">
        <v>123</v>
      </c>
      <c r="S150" s="34" t="s">
        <v>57</v>
      </c>
      <c r="T150" s="34" t="s">
        <v>58</v>
      </c>
      <c r="U150" s="34" t="s">
        <v>59</v>
      </c>
      <c r="V150" s="34" t="s">
        <v>58</v>
      </c>
      <c r="W150" s="34" t="s">
        <v>58</v>
      </c>
      <c r="X150" s="29"/>
      <c r="Y150" s="30">
        <f t="shared" si="5"/>
        <v>0</v>
      </c>
      <c r="Z150" s="31">
        <v>45566</v>
      </c>
      <c r="AA150" s="31">
        <v>45747</v>
      </c>
    </row>
    <row r="151" spans="1:27" ht="18.75" customHeight="1">
      <c r="A151" s="98">
        <v>11489</v>
      </c>
      <c r="B151" s="99" t="s">
        <v>84</v>
      </c>
      <c r="C151" s="100" t="s">
        <v>735</v>
      </c>
      <c r="D151" s="101" t="s">
        <v>736</v>
      </c>
      <c r="E151" s="77" t="s">
        <v>47</v>
      </c>
      <c r="F151" s="77" t="s">
        <v>737</v>
      </c>
      <c r="G151" s="102" t="s">
        <v>49</v>
      </c>
      <c r="H151" s="104" t="s">
        <v>118</v>
      </c>
      <c r="I151" s="23" t="s">
        <v>202</v>
      </c>
      <c r="J151" s="80" t="s">
        <v>120</v>
      </c>
      <c r="K151" s="45">
        <v>44172</v>
      </c>
      <c r="L151" s="80">
        <v>119</v>
      </c>
      <c r="M151" s="45">
        <f t="shared" si="4"/>
        <v>44291</v>
      </c>
      <c r="N151" s="26">
        <v>45754</v>
      </c>
      <c r="O151" s="37" t="s">
        <v>738</v>
      </c>
      <c r="P151" s="39" t="s">
        <v>204</v>
      </c>
      <c r="Q151" s="34" t="s">
        <v>205</v>
      </c>
      <c r="R151" s="34" t="s">
        <v>123</v>
      </c>
      <c r="S151" s="34" t="s">
        <v>57</v>
      </c>
      <c r="T151" s="34" t="s">
        <v>58</v>
      </c>
      <c r="U151" s="34" t="s">
        <v>59</v>
      </c>
      <c r="V151" s="34" t="s">
        <v>58</v>
      </c>
      <c r="W151" s="34" t="s">
        <v>58</v>
      </c>
      <c r="X151" s="29"/>
      <c r="Y151" s="30">
        <f t="shared" si="5"/>
        <v>0</v>
      </c>
      <c r="Z151" s="31">
        <v>45566</v>
      </c>
      <c r="AA151" s="31">
        <v>45747</v>
      </c>
    </row>
    <row r="152" spans="1:27" ht="18.75" customHeight="1">
      <c r="A152" s="98">
        <v>11490</v>
      </c>
      <c r="B152" s="99" t="s">
        <v>84</v>
      </c>
      <c r="C152" s="100" t="s">
        <v>739</v>
      </c>
      <c r="D152" s="101" t="s">
        <v>740</v>
      </c>
      <c r="E152" s="77" t="s">
        <v>47</v>
      </c>
      <c r="F152" s="77" t="s">
        <v>741</v>
      </c>
      <c r="G152" s="102" t="s">
        <v>49</v>
      </c>
      <c r="H152" s="104" t="s">
        <v>118</v>
      </c>
      <c r="I152" s="23" t="s">
        <v>202</v>
      </c>
      <c r="J152" s="80" t="s">
        <v>120</v>
      </c>
      <c r="K152" s="45">
        <v>44172</v>
      </c>
      <c r="L152" s="80">
        <v>119</v>
      </c>
      <c r="M152" s="45">
        <f t="shared" si="4"/>
        <v>44291</v>
      </c>
      <c r="N152" s="26">
        <v>45754</v>
      </c>
      <c r="O152" s="37" t="s">
        <v>742</v>
      </c>
      <c r="P152" s="39" t="s">
        <v>204</v>
      </c>
      <c r="Q152" s="34" t="s">
        <v>205</v>
      </c>
      <c r="R152" s="34" t="s">
        <v>123</v>
      </c>
      <c r="S152" s="34" t="s">
        <v>57</v>
      </c>
      <c r="T152" s="34" t="s">
        <v>58</v>
      </c>
      <c r="U152" s="34" t="s">
        <v>59</v>
      </c>
      <c r="V152" s="34" t="s">
        <v>58</v>
      </c>
      <c r="W152" s="34" t="s">
        <v>58</v>
      </c>
      <c r="X152" s="29"/>
      <c r="Y152" s="30">
        <f t="shared" si="5"/>
        <v>0</v>
      </c>
      <c r="Z152" s="31">
        <v>45566</v>
      </c>
      <c r="AA152" s="31">
        <v>45747</v>
      </c>
    </row>
    <row r="153" spans="1:27" ht="18.75" customHeight="1">
      <c r="A153" s="98">
        <v>11492</v>
      </c>
      <c r="B153" s="99" t="s">
        <v>84</v>
      </c>
      <c r="C153" s="100" t="s">
        <v>743</v>
      </c>
      <c r="D153" s="101" t="s">
        <v>744</v>
      </c>
      <c r="E153" s="77" t="s">
        <v>47</v>
      </c>
      <c r="F153" s="77" t="s">
        <v>745</v>
      </c>
      <c r="G153" s="102" t="s">
        <v>49</v>
      </c>
      <c r="H153" s="80" t="s">
        <v>118</v>
      </c>
      <c r="I153" s="105" t="s">
        <v>119</v>
      </c>
      <c r="J153" s="80" t="s">
        <v>272</v>
      </c>
      <c r="K153" s="45">
        <v>44172</v>
      </c>
      <c r="L153" s="80">
        <v>119</v>
      </c>
      <c r="M153" s="45">
        <f t="shared" si="4"/>
        <v>44291</v>
      </c>
      <c r="N153" s="26">
        <v>45754</v>
      </c>
      <c r="O153" s="37" t="s">
        <v>746</v>
      </c>
      <c r="P153" s="23" t="s">
        <v>122</v>
      </c>
      <c r="Q153" s="33" t="s">
        <v>55</v>
      </c>
      <c r="R153" s="33" t="s">
        <v>123</v>
      </c>
      <c r="S153" s="33" t="s">
        <v>57</v>
      </c>
      <c r="T153" s="34" t="s">
        <v>58</v>
      </c>
      <c r="U153" s="34" t="s">
        <v>59</v>
      </c>
      <c r="V153" s="34" t="s">
        <v>58</v>
      </c>
      <c r="W153" s="34" t="s">
        <v>58</v>
      </c>
      <c r="X153" s="29"/>
      <c r="Y153" s="30">
        <f t="shared" si="5"/>
        <v>0</v>
      </c>
      <c r="Z153" s="31">
        <v>45566</v>
      </c>
      <c r="AA153" s="31">
        <v>45747</v>
      </c>
    </row>
    <row r="154" spans="1:27" ht="18.75" customHeight="1">
      <c r="A154" s="98">
        <v>11493</v>
      </c>
      <c r="B154" s="99" t="s">
        <v>60</v>
      </c>
      <c r="C154" s="100" t="s">
        <v>747</v>
      </c>
      <c r="D154" s="101" t="s">
        <v>748</v>
      </c>
      <c r="E154" s="77" t="s">
        <v>27</v>
      </c>
      <c r="F154" s="77" t="s">
        <v>749</v>
      </c>
      <c r="G154" s="102" t="s">
        <v>49</v>
      </c>
      <c r="H154" s="80" t="s">
        <v>232</v>
      </c>
      <c r="I154" s="23" t="s">
        <v>550</v>
      </c>
      <c r="J154" s="80" t="s">
        <v>568</v>
      </c>
      <c r="K154" s="45">
        <v>44172</v>
      </c>
      <c r="L154" s="80">
        <v>119</v>
      </c>
      <c r="M154" s="45">
        <f t="shared" si="4"/>
        <v>44291</v>
      </c>
      <c r="N154" s="26">
        <v>45754</v>
      </c>
      <c r="O154" s="37" t="s">
        <v>750</v>
      </c>
      <c r="P154" s="33" t="s">
        <v>235</v>
      </c>
      <c r="Q154" s="33" t="s">
        <v>68</v>
      </c>
      <c r="R154" s="34" t="s">
        <v>36</v>
      </c>
      <c r="S154" s="34" t="s">
        <v>36</v>
      </c>
      <c r="T154" s="28" t="s">
        <v>36</v>
      </c>
      <c r="U154" s="28" t="s">
        <v>36</v>
      </c>
      <c r="V154" s="33" t="s">
        <v>552</v>
      </c>
      <c r="W154" s="33" t="s">
        <v>102</v>
      </c>
      <c r="X154" s="29"/>
      <c r="Y154" s="30">
        <f t="shared" si="5"/>
        <v>0</v>
      </c>
      <c r="Z154" s="31">
        <v>45566</v>
      </c>
      <c r="AA154" s="31">
        <v>45747</v>
      </c>
    </row>
    <row r="155" spans="1:27" ht="18.75" customHeight="1">
      <c r="A155" s="106">
        <v>11496</v>
      </c>
      <c r="B155" s="25" t="s">
        <v>60</v>
      </c>
      <c r="C155" s="72" t="s">
        <v>751</v>
      </c>
      <c r="D155" s="107" t="s">
        <v>752</v>
      </c>
      <c r="E155" s="108" t="s">
        <v>27</v>
      </c>
      <c r="F155" s="108" t="s">
        <v>753</v>
      </c>
      <c r="G155" s="75" t="s">
        <v>49</v>
      </c>
      <c r="H155" s="36" t="s">
        <v>326</v>
      </c>
      <c r="I155" s="23" t="s">
        <v>397</v>
      </c>
      <c r="J155" s="36" t="s">
        <v>177</v>
      </c>
      <c r="K155" s="50">
        <v>44217</v>
      </c>
      <c r="L155" s="36">
        <v>119</v>
      </c>
      <c r="M155" s="50">
        <f t="shared" si="4"/>
        <v>44336</v>
      </c>
      <c r="N155" s="26">
        <v>45754</v>
      </c>
      <c r="O155" s="103" t="s">
        <v>754</v>
      </c>
      <c r="P155" s="23" t="s">
        <v>398</v>
      </c>
      <c r="Q155" s="23" t="s">
        <v>55</v>
      </c>
      <c r="R155" s="64" t="s">
        <v>330</v>
      </c>
      <c r="S155" s="33" t="s">
        <v>68</v>
      </c>
      <c r="T155" s="34" t="s">
        <v>36</v>
      </c>
      <c r="U155" s="34" t="s">
        <v>36</v>
      </c>
      <c r="V155" s="33" t="s">
        <v>331</v>
      </c>
      <c r="W155" s="34" t="s">
        <v>146</v>
      </c>
      <c r="X155" s="29"/>
      <c r="Y155" s="30">
        <f t="shared" si="5"/>
        <v>0</v>
      </c>
      <c r="Z155" s="31">
        <v>45566</v>
      </c>
      <c r="AA155" s="31">
        <v>45747</v>
      </c>
    </row>
    <row r="156" spans="1:27" ht="18.75" customHeight="1">
      <c r="A156" s="106">
        <v>11497</v>
      </c>
      <c r="B156" s="25" t="s">
        <v>84</v>
      </c>
      <c r="C156" s="72" t="s">
        <v>755</v>
      </c>
      <c r="D156" s="107" t="s">
        <v>756</v>
      </c>
      <c r="E156" s="108" t="s">
        <v>47</v>
      </c>
      <c r="F156" s="108" t="s">
        <v>757</v>
      </c>
      <c r="G156" s="75" t="s">
        <v>49</v>
      </c>
      <c r="H156" s="36" t="s">
        <v>88</v>
      </c>
      <c r="I156" s="36" t="s">
        <v>344</v>
      </c>
      <c r="J156" s="36" t="s">
        <v>177</v>
      </c>
      <c r="K156" s="50">
        <v>44217</v>
      </c>
      <c r="L156" s="36">
        <v>119</v>
      </c>
      <c r="M156" s="50">
        <f t="shared" si="4"/>
        <v>44336</v>
      </c>
      <c r="N156" s="26">
        <v>45754</v>
      </c>
      <c r="O156" s="37" t="s">
        <v>758</v>
      </c>
      <c r="P156" s="23" t="s">
        <v>345</v>
      </c>
      <c r="Q156" s="65" t="s">
        <v>205</v>
      </c>
      <c r="R156" s="33" t="s">
        <v>93</v>
      </c>
      <c r="S156" s="33" t="s">
        <v>68</v>
      </c>
      <c r="T156" s="34" t="s">
        <v>36</v>
      </c>
      <c r="U156" s="34" t="s">
        <v>36</v>
      </c>
      <c r="V156" s="33" t="s">
        <v>94</v>
      </c>
      <c r="W156" s="34" t="s">
        <v>95</v>
      </c>
      <c r="X156" s="29"/>
      <c r="Y156" s="30">
        <f t="shared" si="5"/>
        <v>0</v>
      </c>
      <c r="Z156" s="31">
        <v>45566</v>
      </c>
      <c r="AA156" s="31">
        <v>45747</v>
      </c>
    </row>
    <row r="157" spans="1:27" ht="18.75" customHeight="1">
      <c r="A157" s="98">
        <v>11499</v>
      </c>
      <c r="B157" s="99" t="s">
        <v>84</v>
      </c>
      <c r="C157" s="100" t="s">
        <v>759</v>
      </c>
      <c r="D157" s="101" t="s">
        <v>760</v>
      </c>
      <c r="E157" s="77" t="s">
        <v>47</v>
      </c>
      <c r="F157" s="77" t="s">
        <v>761</v>
      </c>
      <c r="G157" s="102" t="s">
        <v>49</v>
      </c>
      <c r="H157" s="80" t="s">
        <v>50</v>
      </c>
      <c r="I157" s="23" t="s">
        <v>51</v>
      </c>
      <c r="J157" s="80" t="s">
        <v>272</v>
      </c>
      <c r="K157" s="45">
        <v>44307</v>
      </c>
      <c r="L157" s="80">
        <v>119</v>
      </c>
      <c r="M157" s="45">
        <f t="shared" si="4"/>
        <v>44426</v>
      </c>
      <c r="N157" s="26">
        <v>45754</v>
      </c>
      <c r="O157" s="37" t="s">
        <v>762</v>
      </c>
      <c r="P157" s="23" t="s">
        <v>54</v>
      </c>
      <c r="Q157" s="33" t="s">
        <v>55</v>
      </c>
      <c r="R157" s="34" t="s">
        <v>56</v>
      </c>
      <c r="S157" s="34" t="s">
        <v>57</v>
      </c>
      <c r="T157" s="34" t="s">
        <v>58</v>
      </c>
      <c r="U157" s="33" t="s">
        <v>59</v>
      </c>
      <c r="V157" s="34" t="s">
        <v>58</v>
      </c>
      <c r="W157" s="34" t="s">
        <v>58</v>
      </c>
      <c r="X157" s="29"/>
      <c r="Y157" s="30">
        <f t="shared" si="5"/>
        <v>0</v>
      </c>
      <c r="Z157" s="31">
        <v>45566</v>
      </c>
      <c r="AA157" s="31">
        <v>45747</v>
      </c>
    </row>
    <row r="158" spans="1:27" ht="18.75" customHeight="1">
      <c r="A158" s="98">
        <v>11500</v>
      </c>
      <c r="B158" s="99" t="s">
        <v>84</v>
      </c>
      <c r="C158" s="100" t="s">
        <v>623</v>
      </c>
      <c r="D158" s="101" t="s">
        <v>763</v>
      </c>
      <c r="E158" s="77" t="s">
        <v>47</v>
      </c>
      <c r="F158" s="77" t="s">
        <v>764</v>
      </c>
      <c r="G158" s="102" t="s">
        <v>49</v>
      </c>
      <c r="H158" s="80" t="s">
        <v>118</v>
      </c>
      <c r="I158" s="23" t="s">
        <v>293</v>
      </c>
      <c r="J158" s="80" t="s">
        <v>120</v>
      </c>
      <c r="K158" s="45">
        <v>44307</v>
      </c>
      <c r="L158" s="80">
        <v>119</v>
      </c>
      <c r="M158" s="45">
        <f t="shared" si="4"/>
        <v>44426</v>
      </c>
      <c r="N158" s="26">
        <v>45754</v>
      </c>
      <c r="O158" s="37" t="s">
        <v>765</v>
      </c>
      <c r="P158" s="39" t="s">
        <v>204</v>
      </c>
      <c r="Q158" s="34" t="s">
        <v>205</v>
      </c>
      <c r="R158" s="34" t="s">
        <v>123</v>
      </c>
      <c r="S158" s="34" t="s">
        <v>57</v>
      </c>
      <c r="T158" s="34" t="s">
        <v>58</v>
      </c>
      <c r="U158" s="34" t="s">
        <v>59</v>
      </c>
      <c r="V158" s="34" t="s">
        <v>58</v>
      </c>
      <c r="W158" s="34" t="s">
        <v>58</v>
      </c>
      <c r="X158" s="29"/>
      <c r="Y158" s="30">
        <f t="shared" si="5"/>
        <v>0</v>
      </c>
      <c r="Z158" s="31">
        <v>45566</v>
      </c>
      <c r="AA158" s="31">
        <v>45747</v>
      </c>
    </row>
    <row r="159" spans="1:27" ht="18.75" customHeight="1">
      <c r="A159" s="98">
        <v>11501</v>
      </c>
      <c r="B159" s="99" t="s">
        <v>84</v>
      </c>
      <c r="C159" s="100" t="s">
        <v>766</v>
      </c>
      <c r="D159" s="101" t="s">
        <v>430</v>
      </c>
      <c r="E159" s="77" t="s">
        <v>47</v>
      </c>
      <c r="F159" s="77" t="s">
        <v>767</v>
      </c>
      <c r="G159" s="102" t="s">
        <v>29</v>
      </c>
      <c r="H159" s="80" t="s">
        <v>768</v>
      </c>
      <c r="I159" s="109" t="s">
        <v>768</v>
      </c>
      <c r="J159" s="80" t="s">
        <v>133</v>
      </c>
      <c r="K159" s="45">
        <v>44307</v>
      </c>
      <c r="L159" s="80">
        <v>119</v>
      </c>
      <c r="M159" s="45">
        <f t="shared" si="4"/>
        <v>44426</v>
      </c>
      <c r="N159" s="26">
        <v>45754</v>
      </c>
      <c r="O159" s="37" t="s">
        <v>769</v>
      </c>
      <c r="P159" s="33" t="s">
        <v>56</v>
      </c>
      <c r="Q159" s="33" t="s">
        <v>57</v>
      </c>
      <c r="R159" s="33" t="s">
        <v>114</v>
      </c>
      <c r="S159" s="33" t="s">
        <v>68</v>
      </c>
      <c r="T159" s="33" t="s">
        <v>58</v>
      </c>
      <c r="U159" s="33" t="s">
        <v>59</v>
      </c>
      <c r="V159" s="33" t="s">
        <v>58</v>
      </c>
      <c r="W159" s="33" t="s">
        <v>58</v>
      </c>
      <c r="X159" s="29"/>
      <c r="Y159" s="30">
        <f t="shared" si="5"/>
        <v>0</v>
      </c>
      <c r="Z159" s="31">
        <v>45566</v>
      </c>
      <c r="AA159" s="31">
        <v>45747</v>
      </c>
    </row>
    <row r="160" spans="1:27" ht="18.75" customHeight="1">
      <c r="A160" s="98">
        <v>11504</v>
      </c>
      <c r="B160" s="99" t="s">
        <v>60</v>
      </c>
      <c r="C160" s="100" t="s">
        <v>770</v>
      </c>
      <c r="D160" s="101" t="s">
        <v>771</v>
      </c>
      <c r="E160" s="77" t="s">
        <v>27</v>
      </c>
      <c r="F160" s="77" t="s">
        <v>772</v>
      </c>
      <c r="G160" s="102" t="s">
        <v>49</v>
      </c>
      <c r="H160" s="80" t="s">
        <v>118</v>
      </c>
      <c r="I160" s="105" t="s">
        <v>119</v>
      </c>
      <c r="J160" s="80" t="s">
        <v>272</v>
      </c>
      <c r="K160" s="45">
        <v>44323</v>
      </c>
      <c r="L160" s="80">
        <v>119</v>
      </c>
      <c r="M160" s="45">
        <f t="shared" si="4"/>
        <v>44442</v>
      </c>
      <c r="N160" s="26">
        <v>45754</v>
      </c>
      <c r="O160" s="37" t="s">
        <v>773</v>
      </c>
      <c r="P160" s="23" t="s">
        <v>122</v>
      </c>
      <c r="Q160" s="33" t="s">
        <v>55</v>
      </c>
      <c r="R160" s="33" t="s">
        <v>123</v>
      </c>
      <c r="S160" s="33" t="s">
        <v>57</v>
      </c>
      <c r="T160" s="34" t="s">
        <v>58</v>
      </c>
      <c r="U160" s="34" t="s">
        <v>59</v>
      </c>
      <c r="V160" s="34" t="s">
        <v>58</v>
      </c>
      <c r="W160" s="34" t="s">
        <v>58</v>
      </c>
      <c r="X160" s="29"/>
      <c r="Y160" s="30">
        <f t="shared" si="5"/>
        <v>0</v>
      </c>
      <c r="Z160" s="31">
        <v>45566</v>
      </c>
      <c r="AA160" s="31">
        <v>45747</v>
      </c>
    </row>
    <row r="161" spans="1:27" ht="18.75" customHeight="1">
      <c r="A161" s="98">
        <v>11505</v>
      </c>
      <c r="B161" s="99" t="s">
        <v>60</v>
      </c>
      <c r="C161" s="100" t="s">
        <v>774</v>
      </c>
      <c r="D161" s="101" t="s">
        <v>775</v>
      </c>
      <c r="E161" s="77" t="s">
        <v>27</v>
      </c>
      <c r="F161" s="77" t="s">
        <v>776</v>
      </c>
      <c r="G161" s="102" t="s">
        <v>49</v>
      </c>
      <c r="H161" s="104" t="s">
        <v>118</v>
      </c>
      <c r="I161" s="23" t="s">
        <v>202</v>
      </c>
      <c r="J161" s="80" t="s">
        <v>120</v>
      </c>
      <c r="K161" s="45">
        <v>44323</v>
      </c>
      <c r="L161" s="80">
        <v>119</v>
      </c>
      <c r="M161" s="45">
        <f t="shared" si="4"/>
        <v>44442</v>
      </c>
      <c r="N161" s="26">
        <v>45754</v>
      </c>
      <c r="O161" s="103" t="s">
        <v>777</v>
      </c>
      <c r="P161" s="23" t="s">
        <v>204</v>
      </c>
      <c r="Q161" s="34" t="s">
        <v>205</v>
      </c>
      <c r="R161" s="34" t="s">
        <v>123</v>
      </c>
      <c r="S161" s="34" t="s">
        <v>57</v>
      </c>
      <c r="T161" s="34" t="s">
        <v>58</v>
      </c>
      <c r="U161" s="34" t="s">
        <v>59</v>
      </c>
      <c r="V161" s="34" t="s">
        <v>58</v>
      </c>
      <c r="W161" s="34" t="s">
        <v>58</v>
      </c>
      <c r="X161" s="29"/>
      <c r="Y161" s="30">
        <f t="shared" si="5"/>
        <v>0</v>
      </c>
      <c r="Z161" s="31">
        <v>45566</v>
      </c>
      <c r="AA161" s="31">
        <v>45747</v>
      </c>
    </row>
    <row r="162" spans="1:27" ht="18.75" customHeight="1">
      <c r="A162" s="98">
        <v>11506</v>
      </c>
      <c r="B162" s="99" t="s">
        <v>60</v>
      </c>
      <c r="C162" s="100" t="s">
        <v>778</v>
      </c>
      <c r="D162" s="101" t="s">
        <v>779</v>
      </c>
      <c r="E162" s="77" t="s">
        <v>27</v>
      </c>
      <c r="F162" s="77" t="s">
        <v>780</v>
      </c>
      <c r="G162" s="102" t="s">
        <v>49</v>
      </c>
      <c r="H162" s="104" t="s">
        <v>118</v>
      </c>
      <c r="I162" s="23" t="s">
        <v>202</v>
      </c>
      <c r="J162" s="80" t="s">
        <v>272</v>
      </c>
      <c r="K162" s="45">
        <v>44323</v>
      </c>
      <c r="L162" s="80">
        <v>119</v>
      </c>
      <c r="M162" s="45">
        <f t="shared" si="4"/>
        <v>44442</v>
      </c>
      <c r="N162" s="26">
        <v>45754</v>
      </c>
      <c r="O162" s="103" t="s">
        <v>781</v>
      </c>
      <c r="P162" s="23" t="s">
        <v>204</v>
      </c>
      <c r="Q162" s="34" t="s">
        <v>205</v>
      </c>
      <c r="R162" s="34" t="s">
        <v>123</v>
      </c>
      <c r="S162" s="34" t="s">
        <v>57</v>
      </c>
      <c r="T162" s="34" t="s">
        <v>58</v>
      </c>
      <c r="U162" s="34" t="s">
        <v>59</v>
      </c>
      <c r="V162" s="34" t="s">
        <v>58</v>
      </c>
      <c r="W162" s="34" t="s">
        <v>58</v>
      </c>
      <c r="X162" s="29"/>
      <c r="Y162" s="30">
        <f t="shared" si="5"/>
        <v>0</v>
      </c>
      <c r="Z162" s="31">
        <v>45566</v>
      </c>
      <c r="AA162" s="31">
        <v>45747</v>
      </c>
    </row>
    <row r="163" spans="1:27" ht="18.75" customHeight="1">
      <c r="A163" s="98">
        <v>11509</v>
      </c>
      <c r="B163" s="99" t="s">
        <v>60</v>
      </c>
      <c r="C163" s="100" t="s">
        <v>782</v>
      </c>
      <c r="D163" s="101" t="s">
        <v>783</v>
      </c>
      <c r="E163" s="77" t="s">
        <v>27</v>
      </c>
      <c r="F163" s="77" t="s">
        <v>784</v>
      </c>
      <c r="G163" s="102" t="s">
        <v>49</v>
      </c>
      <c r="H163" s="36" t="s">
        <v>88</v>
      </c>
      <c r="I163" s="36" t="s">
        <v>344</v>
      </c>
      <c r="J163" s="80" t="s">
        <v>177</v>
      </c>
      <c r="K163" s="45">
        <v>44340</v>
      </c>
      <c r="L163" s="80">
        <v>119</v>
      </c>
      <c r="M163" s="45">
        <f t="shared" si="4"/>
        <v>44459</v>
      </c>
      <c r="N163" s="26">
        <v>45754</v>
      </c>
      <c r="O163" s="37" t="s">
        <v>785</v>
      </c>
      <c r="P163" s="23" t="s">
        <v>345</v>
      </c>
      <c r="Q163" s="65" t="s">
        <v>205</v>
      </c>
      <c r="R163" s="33" t="s">
        <v>93</v>
      </c>
      <c r="S163" s="33" t="s">
        <v>68</v>
      </c>
      <c r="T163" s="34" t="s">
        <v>36</v>
      </c>
      <c r="U163" s="34" t="s">
        <v>36</v>
      </c>
      <c r="V163" s="33" t="s">
        <v>94</v>
      </c>
      <c r="W163" s="34" t="s">
        <v>95</v>
      </c>
      <c r="X163" s="29"/>
      <c r="Y163" s="30">
        <f t="shared" si="5"/>
        <v>0</v>
      </c>
      <c r="Z163" s="31">
        <v>45566</v>
      </c>
      <c r="AA163" s="31">
        <v>45747</v>
      </c>
    </row>
    <row r="164" spans="1:27" ht="18.75" customHeight="1">
      <c r="A164" s="93">
        <v>11510</v>
      </c>
      <c r="B164" s="86" t="s">
        <v>60</v>
      </c>
      <c r="C164" s="84" t="s">
        <v>786</v>
      </c>
      <c r="D164" s="85" t="s">
        <v>787</v>
      </c>
      <c r="E164" s="29" t="s">
        <v>27</v>
      </c>
      <c r="F164" s="29" t="s">
        <v>788</v>
      </c>
      <c r="G164" s="23" t="s">
        <v>49</v>
      </c>
      <c r="H164" s="23" t="s">
        <v>680</v>
      </c>
      <c r="I164" s="23" t="s">
        <v>789</v>
      </c>
      <c r="J164" s="23" t="s">
        <v>177</v>
      </c>
      <c r="K164" s="45">
        <v>44354</v>
      </c>
      <c r="L164" s="80">
        <v>119</v>
      </c>
      <c r="M164" s="45">
        <f t="shared" si="4"/>
        <v>44473</v>
      </c>
      <c r="N164" s="26">
        <v>45754</v>
      </c>
      <c r="O164" s="84" t="s">
        <v>790</v>
      </c>
      <c r="P164" s="65" t="s">
        <v>791</v>
      </c>
      <c r="Q164" s="65" t="s">
        <v>55</v>
      </c>
      <c r="R164" s="65" t="s">
        <v>235</v>
      </c>
      <c r="S164" s="65" t="s">
        <v>68</v>
      </c>
      <c r="T164" s="65" t="s">
        <v>36</v>
      </c>
      <c r="U164" s="65" t="s">
        <v>36</v>
      </c>
      <c r="V164" s="89" t="s">
        <v>552</v>
      </c>
      <c r="W164" s="89" t="s">
        <v>34</v>
      </c>
      <c r="X164" s="29"/>
      <c r="Y164" s="30">
        <f t="shared" si="5"/>
        <v>0</v>
      </c>
      <c r="Z164" s="31">
        <v>45566</v>
      </c>
      <c r="AA164" s="31">
        <v>45747</v>
      </c>
    </row>
    <row r="165" spans="1:27" ht="18.75" customHeight="1">
      <c r="A165" s="93">
        <v>11511</v>
      </c>
      <c r="B165" s="86" t="s">
        <v>84</v>
      </c>
      <c r="C165" s="84" t="s">
        <v>792</v>
      </c>
      <c r="D165" s="85" t="s">
        <v>793</v>
      </c>
      <c r="E165" s="29" t="s">
        <v>47</v>
      </c>
      <c r="F165" s="29" t="s">
        <v>794</v>
      </c>
      <c r="G165" s="23" t="s">
        <v>49</v>
      </c>
      <c r="H165" s="23" t="s">
        <v>154</v>
      </c>
      <c r="I165" s="23" t="s">
        <v>486</v>
      </c>
      <c r="J165" s="23" t="s">
        <v>339</v>
      </c>
      <c r="K165" s="45">
        <v>44354</v>
      </c>
      <c r="L165" s="80">
        <v>119</v>
      </c>
      <c r="M165" s="45">
        <f t="shared" si="4"/>
        <v>44473</v>
      </c>
      <c r="N165" s="26">
        <v>45754</v>
      </c>
      <c r="O165" s="29" t="s">
        <v>795</v>
      </c>
      <c r="P165" s="39" t="s">
        <v>488</v>
      </c>
      <c r="Q165" s="33" t="s">
        <v>55</v>
      </c>
      <c r="R165" s="23" t="s">
        <v>157</v>
      </c>
      <c r="S165" s="33" t="s">
        <v>57</v>
      </c>
      <c r="T165" s="34" t="s">
        <v>158</v>
      </c>
      <c r="U165" s="34" t="s">
        <v>59</v>
      </c>
      <c r="V165" s="34" t="s">
        <v>158</v>
      </c>
      <c r="W165" s="34" t="s">
        <v>158</v>
      </c>
      <c r="X165" s="29"/>
      <c r="Y165" s="30">
        <f t="shared" si="5"/>
        <v>0</v>
      </c>
      <c r="Z165" s="31">
        <v>45566</v>
      </c>
      <c r="AA165" s="31">
        <v>45747</v>
      </c>
    </row>
    <row r="166" spans="1:27" ht="18.75" customHeight="1">
      <c r="A166" s="93">
        <v>11513</v>
      </c>
      <c r="B166" s="86" t="s">
        <v>60</v>
      </c>
      <c r="C166" s="84" t="s">
        <v>796</v>
      </c>
      <c r="D166" s="85" t="s">
        <v>797</v>
      </c>
      <c r="E166" s="29" t="s">
        <v>27</v>
      </c>
      <c r="F166" s="29" t="s">
        <v>798</v>
      </c>
      <c r="G166" s="23" t="s">
        <v>49</v>
      </c>
      <c r="H166" s="23" t="s">
        <v>680</v>
      </c>
      <c r="I166" s="23" t="s">
        <v>789</v>
      </c>
      <c r="J166" s="23" t="s">
        <v>133</v>
      </c>
      <c r="K166" s="45">
        <v>44398</v>
      </c>
      <c r="L166" s="80">
        <v>119</v>
      </c>
      <c r="M166" s="45">
        <f t="shared" si="4"/>
        <v>44517</v>
      </c>
      <c r="N166" s="26">
        <v>45754</v>
      </c>
      <c r="O166" s="84" t="s">
        <v>791</v>
      </c>
      <c r="P166" s="65" t="s">
        <v>235</v>
      </c>
      <c r="Q166" s="65" t="s">
        <v>68</v>
      </c>
      <c r="R166" s="65" t="s">
        <v>36</v>
      </c>
      <c r="S166" s="65" t="s">
        <v>36</v>
      </c>
      <c r="T166" s="65" t="s">
        <v>36</v>
      </c>
      <c r="U166" s="65" t="s">
        <v>36</v>
      </c>
      <c r="V166" s="89" t="s">
        <v>552</v>
      </c>
      <c r="W166" s="89" t="s">
        <v>34</v>
      </c>
      <c r="X166" s="29"/>
      <c r="Y166" s="30">
        <f t="shared" si="5"/>
        <v>0</v>
      </c>
      <c r="Z166" s="31">
        <v>45566</v>
      </c>
      <c r="AA166" s="31">
        <v>45747</v>
      </c>
    </row>
    <row r="167" spans="1:27" ht="18.75" customHeight="1">
      <c r="A167" s="93">
        <v>11516</v>
      </c>
      <c r="B167" s="86" t="s">
        <v>60</v>
      </c>
      <c r="C167" s="84" t="s">
        <v>799</v>
      </c>
      <c r="D167" s="85" t="s">
        <v>800</v>
      </c>
      <c r="E167" s="29" t="s">
        <v>27</v>
      </c>
      <c r="F167" s="29" t="s">
        <v>801</v>
      </c>
      <c r="G167" s="23" t="s">
        <v>29</v>
      </c>
      <c r="H167" s="23" t="s">
        <v>80</v>
      </c>
      <c r="I167" s="23" t="s">
        <v>80</v>
      </c>
      <c r="J167" s="23" t="s">
        <v>239</v>
      </c>
      <c r="K167" s="50">
        <v>44431</v>
      </c>
      <c r="L167" s="36">
        <v>119</v>
      </c>
      <c r="M167" s="50">
        <f t="shared" si="4"/>
        <v>44550</v>
      </c>
      <c r="N167" s="26">
        <v>45754</v>
      </c>
      <c r="O167" s="84" t="s">
        <v>802</v>
      </c>
      <c r="P167" s="23" t="s">
        <v>372</v>
      </c>
      <c r="Q167" s="33" t="s">
        <v>55</v>
      </c>
      <c r="R167" s="33" t="s">
        <v>135</v>
      </c>
      <c r="S167" s="33" t="s">
        <v>57</v>
      </c>
      <c r="T167" s="33" t="s">
        <v>67</v>
      </c>
      <c r="U167" s="33" t="s">
        <v>68</v>
      </c>
      <c r="V167" s="33" t="s">
        <v>69</v>
      </c>
      <c r="W167" s="33" t="s">
        <v>34</v>
      </c>
      <c r="X167" s="29"/>
      <c r="Y167" s="30">
        <f t="shared" si="5"/>
        <v>0</v>
      </c>
      <c r="Z167" s="31">
        <v>45566</v>
      </c>
      <c r="AA167" s="31">
        <v>45747</v>
      </c>
    </row>
    <row r="168" spans="1:27" ht="18.75" customHeight="1">
      <c r="A168" s="93">
        <v>11518</v>
      </c>
      <c r="B168" s="86" t="s">
        <v>60</v>
      </c>
      <c r="C168" s="84" t="s">
        <v>803</v>
      </c>
      <c r="D168" s="85" t="s">
        <v>804</v>
      </c>
      <c r="E168" s="29" t="s">
        <v>27</v>
      </c>
      <c r="F168" s="29" t="s">
        <v>805</v>
      </c>
      <c r="G168" s="23" t="s">
        <v>49</v>
      </c>
      <c r="H168" s="23" t="s">
        <v>326</v>
      </c>
      <c r="I168" s="23" t="s">
        <v>397</v>
      </c>
      <c r="J168" s="23" t="s">
        <v>239</v>
      </c>
      <c r="K168" s="50">
        <v>44460</v>
      </c>
      <c r="L168" s="36">
        <v>119</v>
      </c>
      <c r="M168" s="50">
        <f t="shared" si="4"/>
        <v>44579</v>
      </c>
      <c r="N168" s="26">
        <v>45754</v>
      </c>
      <c r="O168" s="84" t="s">
        <v>806</v>
      </c>
      <c r="P168" s="23" t="s">
        <v>398</v>
      </c>
      <c r="Q168" s="23" t="s">
        <v>55</v>
      </c>
      <c r="R168" s="64" t="s">
        <v>330</v>
      </c>
      <c r="S168" s="33" t="s">
        <v>68</v>
      </c>
      <c r="T168" s="34" t="s">
        <v>36</v>
      </c>
      <c r="U168" s="34" t="s">
        <v>36</v>
      </c>
      <c r="V168" s="33" t="s">
        <v>331</v>
      </c>
      <c r="W168" s="34" t="s">
        <v>146</v>
      </c>
      <c r="X168" s="29"/>
      <c r="Y168" s="30">
        <f t="shared" si="5"/>
        <v>0</v>
      </c>
      <c r="Z168" s="31">
        <v>45566</v>
      </c>
      <c r="AA168" s="31">
        <v>45747</v>
      </c>
    </row>
    <row r="169" spans="1:27" ht="19.5" customHeight="1">
      <c r="A169" s="93">
        <v>11521</v>
      </c>
      <c r="B169" s="86" t="s">
        <v>60</v>
      </c>
      <c r="C169" s="84" t="s">
        <v>807</v>
      </c>
      <c r="D169" s="85" t="s">
        <v>808</v>
      </c>
      <c r="E169" s="29" t="s">
        <v>27</v>
      </c>
      <c r="F169" s="29" t="s">
        <v>809</v>
      </c>
      <c r="G169" s="75" t="s">
        <v>49</v>
      </c>
      <c r="H169" s="75" t="s">
        <v>118</v>
      </c>
      <c r="I169" s="109" t="s">
        <v>119</v>
      </c>
      <c r="J169" s="36" t="s">
        <v>272</v>
      </c>
      <c r="K169" s="50">
        <v>44568</v>
      </c>
      <c r="L169" s="36">
        <v>119</v>
      </c>
      <c r="M169" s="50">
        <f t="shared" si="4"/>
        <v>44687</v>
      </c>
      <c r="N169" s="26">
        <v>45754</v>
      </c>
      <c r="O169" s="84" t="s">
        <v>810</v>
      </c>
      <c r="P169" s="23" t="s">
        <v>122</v>
      </c>
      <c r="Q169" s="33" t="s">
        <v>55</v>
      </c>
      <c r="R169" s="33" t="s">
        <v>123</v>
      </c>
      <c r="S169" s="33" t="s">
        <v>57</v>
      </c>
      <c r="T169" s="34" t="s">
        <v>58</v>
      </c>
      <c r="U169" s="34" t="s">
        <v>59</v>
      </c>
      <c r="V169" s="34" t="s">
        <v>58</v>
      </c>
      <c r="W169" s="34" t="s">
        <v>58</v>
      </c>
      <c r="X169" s="29"/>
      <c r="Y169" s="30">
        <f t="shared" si="5"/>
        <v>0</v>
      </c>
      <c r="Z169" s="31">
        <v>45566</v>
      </c>
      <c r="AA169" s="31">
        <v>45747</v>
      </c>
    </row>
    <row r="170" spans="1:27" ht="19.5" customHeight="1">
      <c r="A170" s="93">
        <v>11522</v>
      </c>
      <c r="B170" s="86" t="s">
        <v>84</v>
      </c>
      <c r="C170" s="84" t="s">
        <v>811</v>
      </c>
      <c r="D170" s="85" t="s">
        <v>812</v>
      </c>
      <c r="E170" s="29" t="s">
        <v>47</v>
      </c>
      <c r="F170" s="29" t="s">
        <v>813</v>
      </c>
      <c r="G170" s="75" t="s">
        <v>49</v>
      </c>
      <c r="H170" s="75" t="s">
        <v>326</v>
      </c>
      <c r="I170" s="110" t="s">
        <v>327</v>
      </c>
      <c r="J170" s="36" t="s">
        <v>272</v>
      </c>
      <c r="K170" s="50">
        <v>44568</v>
      </c>
      <c r="L170" s="36">
        <v>119</v>
      </c>
      <c r="M170" s="50">
        <f t="shared" si="4"/>
        <v>44687</v>
      </c>
      <c r="N170" s="26">
        <v>45754</v>
      </c>
      <c r="O170" s="84" t="s">
        <v>814</v>
      </c>
      <c r="P170" s="23" t="s">
        <v>329</v>
      </c>
      <c r="Q170" s="23" t="s">
        <v>205</v>
      </c>
      <c r="R170" s="64" t="s">
        <v>330</v>
      </c>
      <c r="S170" s="33" t="s">
        <v>68</v>
      </c>
      <c r="T170" s="34" t="s">
        <v>36</v>
      </c>
      <c r="U170" s="34" t="s">
        <v>36</v>
      </c>
      <c r="V170" s="33" t="s">
        <v>331</v>
      </c>
      <c r="W170" s="28" t="s">
        <v>146</v>
      </c>
      <c r="X170" s="29"/>
      <c r="Y170" s="30">
        <f t="shared" si="5"/>
        <v>0</v>
      </c>
      <c r="Z170" s="31">
        <v>45566</v>
      </c>
      <c r="AA170" s="31">
        <v>45747</v>
      </c>
    </row>
    <row r="171" spans="1:27" ht="19.5" customHeight="1">
      <c r="A171" s="93">
        <v>11523</v>
      </c>
      <c r="B171" s="86" t="s">
        <v>84</v>
      </c>
      <c r="C171" s="84" t="s">
        <v>147</v>
      </c>
      <c r="D171" s="85" t="s">
        <v>815</v>
      </c>
      <c r="E171" s="29" t="s">
        <v>47</v>
      </c>
      <c r="F171" s="29" t="s">
        <v>816</v>
      </c>
      <c r="G171" s="75" t="s">
        <v>49</v>
      </c>
      <c r="H171" s="75" t="s">
        <v>118</v>
      </c>
      <c r="I171" s="109" t="s">
        <v>293</v>
      </c>
      <c r="J171" s="36" t="s">
        <v>272</v>
      </c>
      <c r="K171" s="50">
        <v>44568</v>
      </c>
      <c r="L171" s="36">
        <v>119</v>
      </c>
      <c r="M171" s="50">
        <f t="shared" si="4"/>
        <v>44687</v>
      </c>
      <c r="N171" s="26">
        <v>45754</v>
      </c>
      <c r="O171" s="84" t="s">
        <v>817</v>
      </c>
      <c r="P171" s="23" t="s">
        <v>204</v>
      </c>
      <c r="Q171" s="34" t="s">
        <v>205</v>
      </c>
      <c r="R171" s="34" t="s">
        <v>123</v>
      </c>
      <c r="S171" s="34" t="s">
        <v>57</v>
      </c>
      <c r="T171" s="34" t="s">
        <v>58</v>
      </c>
      <c r="U171" s="34" t="s">
        <v>59</v>
      </c>
      <c r="V171" s="34" t="s">
        <v>58</v>
      </c>
      <c r="W171" s="34" t="s">
        <v>58</v>
      </c>
      <c r="X171" s="29"/>
      <c r="Y171" s="30">
        <f t="shared" si="5"/>
        <v>0</v>
      </c>
      <c r="Z171" s="31">
        <v>45566</v>
      </c>
      <c r="AA171" s="31">
        <v>45747</v>
      </c>
    </row>
    <row r="172" spans="1:27" ht="19.5" customHeight="1">
      <c r="A172" s="93">
        <v>11524</v>
      </c>
      <c r="B172" s="86" t="s">
        <v>60</v>
      </c>
      <c r="C172" s="84" t="s">
        <v>818</v>
      </c>
      <c r="D172" s="85" t="s">
        <v>819</v>
      </c>
      <c r="E172" s="29" t="s">
        <v>27</v>
      </c>
      <c r="F172" s="29" t="s">
        <v>820</v>
      </c>
      <c r="G172" s="75" t="s">
        <v>49</v>
      </c>
      <c r="H172" s="75" t="s">
        <v>118</v>
      </c>
      <c r="I172" s="109" t="s">
        <v>293</v>
      </c>
      <c r="J172" s="36" t="s">
        <v>272</v>
      </c>
      <c r="K172" s="50">
        <v>44568</v>
      </c>
      <c r="L172" s="36">
        <v>119</v>
      </c>
      <c r="M172" s="50">
        <f t="shared" si="4"/>
        <v>44687</v>
      </c>
      <c r="N172" s="26">
        <v>45754</v>
      </c>
      <c r="O172" s="84" t="s">
        <v>821</v>
      </c>
      <c r="P172" s="23" t="s">
        <v>204</v>
      </c>
      <c r="Q172" s="34" t="s">
        <v>205</v>
      </c>
      <c r="R172" s="34" t="s">
        <v>123</v>
      </c>
      <c r="S172" s="34" t="s">
        <v>57</v>
      </c>
      <c r="T172" s="34" t="s">
        <v>58</v>
      </c>
      <c r="U172" s="34" t="s">
        <v>59</v>
      </c>
      <c r="V172" s="34" t="s">
        <v>58</v>
      </c>
      <c r="W172" s="34" t="s">
        <v>58</v>
      </c>
      <c r="X172" s="29"/>
      <c r="Y172" s="30">
        <f t="shared" si="5"/>
        <v>0</v>
      </c>
      <c r="Z172" s="31">
        <v>45566</v>
      </c>
      <c r="AA172" s="31">
        <v>45747</v>
      </c>
    </row>
    <row r="173" spans="1:27" ht="19.5" customHeight="1">
      <c r="A173" s="93">
        <v>11525</v>
      </c>
      <c r="B173" s="86" t="s">
        <v>60</v>
      </c>
      <c r="C173" s="84" t="s">
        <v>822</v>
      </c>
      <c r="D173" s="85" t="s">
        <v>823</v>
      </c>
      <c r="E173" s="29" t="s">
        <v>27</v>
      </c>
      <c r="F173" s="29" t="s">
        <v>824</v>
      </c>
      <c r="G173" s="75" t="s">
        <v>49</v>
      </c>
      <c r="H173" s="75" t="s">
        <v>118</v>
      </c>
      <c r="I173" s="109" t="s">
        <v>293</v>
      </c>
      <c r="J173" s="36" t="s">
        <v>272</v>
      </c>
      <c r="K173" s="50">
        <v>44568</v>
      </c>
      <c r="L173" s="36">
        <v>119</v>
      </c>
      <c r="M173" s="50">
        <f t="shared" si="4"/>
        <v>44687</v>
      </c>
      <c r="N173" s="26">
        <v>45754</v>
      </c>
      <c r="O173" s="84" t="s">
        <v>825</v>
      </c>
      <c r="P173" s="23" t="s">
        <v>204</v>
      </c>
      <c r="Q173" s="34" t="s">
        <v>205</v>
      </c>
      <c r="R173" s="34" t="s">
        <v>123</v>
      </c>
      <c r="S173" s="34" t="s">
        <v>57</v>
      </c>
      <c r="T173" s="34" t="s">
        <v>58</v>
      </c>
      <c r="U173" s="34" t="s">
        <v>59</v>
      </c>
      <c r="V173" s="34" t="s">
        <v>58</v>
      </c>
      <c r="W173" s="34" t="s">
        <v>58</v>
      </c>
      <c r="X173" s="29"/>
      <c r="Y173" s="30">
        <f t="shared" si="5"/>
        <v>0</v>
      </c>
      <c r="Z173" s="31">
        <v>45566</v>
      </c>
      <c r="AA173" s="31">
        <v>45747</v>
      </c>
    </row>
    <row r="174" spans="1:27" ht="19.5" customHeight="1">
      <c r="A174" s="93">
        <v>11526</v>
      </c>
      <c r="B174" s="86" t="s">
        <v>84</v>
      </c>
      <c r="C174" s="84" t="s">
        <v>826</v>
      </c>
      <c r="D174" s="85" t="s">
        <v>827</v>
      </c>
      <c r="E174" s="29" t="s">
        <v>47</v>
      </c>
      <c r="F174" s="29" t="s">
        <v>828</v>
      </c>
      <c r="G174" s="75" t="s">
        <v>49</v>
      </c>
      <c r="H174" s="75" t="s">
        <v>50</v>
      </c>
      <c r="I174" s="109" t="s">
        <v>51</v>
      </c>
      <c r="J174" s="36" t="s">
        <v>272</v>
      </c>
      <c r="K174" s="50">
        <v>44568</v>
      </c>
      <c r="L174" s="36">
        <v>119</v>
      </c>
      <c r="M174" s="50">
        <f t="shared" si="4"/>
        <v>44687</v>
      </c>
      <c r="N174" s="26">
        <v>45754</v>
      </c>
      <c r="O174" s="84" t="s">
        <v>829</v>
      </c>
      <c r="P174" s="23" t="s">
        <v>54</v>
      </c>
      <c r="Q174" s="33" t="s">
        <v>55</v>
      </c>
      <c r="R174" s="34" t="s">
        <v>56</v>
      </c>
      <c r="S174" s="34" t="s">
        <v>57</v>
      </c>
      <c r="T174" s="34" t="s">
        <v>58</v>
      </c>
      <c r="U174" s="33" t="s">
        <v>59</v>
      </c>
      <c r="V174" s="34" t="s">
        <v>58</v>
      </c>
      <c r="W174" s="34" t="s">
        <v>58</v>
      </c>
      <c r="X174" s="29"/>
      <c r="Y174" s="30">
        <f t="shared" si="5"/>
        <v>0</v>
      </c>
      <c r="Z174" s="31">
        <v>45566</v>
      </c>
      <c r="AA174" s="31">
        <v>45747</v>
      </c>
    </row>
    <row r="175" spans="1:27" ht="19.5" customHeight="1">
      <c r="A175" s="93">
        <v>11527</v>
      </c>
      <c r="B175" s="86" t="s">
        <v>84</v>
      </c>
      <c r="C175" s="84" t="s">
        <v>830</v>
      </c>
      <c r="D175" s="85" t="s">
        <v>831</v>
      </c>
      <c r="E175" s="29" t="s">
        <v>47</v>
      </c>
      <c r="F175" s="29" t="s">
        <v>832</v>
      </c>
      <c r="G175" s="75" t="s">
        <v>49</v>
      </c>
      <c r="H175" s="36" t="s">
        <v>50</v>
      </c>
      <c r="I175" s="110" t="s">
        <v>51</v>
      </c>
      <c r="J175" s="36" t="s">
        <v>272</v>
      </c>
      <c r="K175" s="50">
        <v>44568</v>
      </c>
      <c r="L175" s="36">
        <v>119</v>
      </c>
      <c r="M175" s="50">
        <f t="shared" si="4"/>
        <v>44687</v>
      </c>
      <c r="N175" s="26">
        <v>45754</v>
      </c>
      <c r="O175" s="84" t="s">
        <v>833</v>
      </c>
      <c r="P175" s="23" t="s">
        <v>54</v>
      </c>
      <c r="Q175" s="33" t="s">
        <v>55</v>
      </c>
      <c r="R175" s="34" t="s">
        <v>56</v>
      </c>
      <c r="S175" s="34" t="s">
        <v>57</v>
      </c>
      <c r="T175" s="34" t="s">
        <v>58</v>
      </c>
      <c r="U175" s="33" t="s">
        <v>59</v>
      </c>
      <c r="V175" s="34" t="s">
        <v>58</v>
      </c>
      <c r="W175" s="34" t="s">
        <v>58</v>
      </c>
      <c r="X175" s="29"/>
      <c r="Y175" s="30">
        <f t="shared" si="5"/>
        <v>0</v>
      </c>
      <c r="Z175" s="31">
        <v>45566</v>
      </c>
      <c r="AA175" s="31">
        <v>45747</v>
      </c>
    </row>
    <row r="176" spans="1:27" ht="19.5" customHeight="1">
      <c r="A176" s="93">
        <v>11528</v>
      </c>
      <c r="B176" s="86" t="s">
        <v>84</v>
      </c>
      <c r="C176" s="84" t="s">
        <v>834</v>
      </c>
      <c r="D176" s="85" t="s">
        <v>835</v>
      </c>
      <c r="E176" s="29" t="s">
        <v>47</v>
      </c>
      <c r="F176" s="29" t="s">
        <v>836</v>
      </c>
      <c r="G176" s="75" t="s">
        <v>49</v>
      </c>
      <c r="H176" s="75" t="s">
        <v>118</v>
      </c>
      <c r="I176" s="109" t="s">
        <v>293</v>
      </c>
      <c r="J176" s="36" t="s">
        <v>120</v>
      </c>
      <c r="K176" s="50">
        <v>44568</v>
      </c>
      <c r="L176" s="36">
        <v>119</v>
      </c>
      <c r="M176" s="50">
        <f t="shared" si="4"/>
        <v>44687</v>
      </c>
      <c r="N176" s="26">
        <v>45754</v>
      </c>
      <c r="O176" s="84" t="s">
        <v>837</v>
      </c>
      <c r="P176" s="23" t="s">
        <v>204</v>
      </c>
      <c r="Q176" s="34" t="s">
        <v>205</v>
      </c>
      <c r="R176" s="34" t="s">
        <v>123</v>
      </c>
      <c r="S176" s="34" t="s">
        <v>57</v>
      </c>
      <c r="T176" s="34" t="s">
        <v>58</v>
      </c>
      <c r="U176" s="34" t="s">
        <v>59</v>
      </c>
      <c r="V176" s="34" t="s">
        <v>58</v>
      </c>
      <c r="W176" s="34" t="s">
        <v>58</v>
      </c>
      <c r="X176" s="29"/>
      <c r="Y176" s="30">
        <f t="shared" si="5"/>
        <v>0</v>
      </c>
      <c r="Z176" s="31">
        <v>45566</v>
      </c>
      <c r="AA176" s="31">
        <v>45747</v>
      </c>
    </row>
    <row r="177" spans="1:27" ht="19.5" customHeight="1">
      <c r="A177" s="93">
        <v>11530</v>
      </c>
      <c r="B177" s="86" t="s">
        <v>84</v>
      </c>
      <c r="C177" s="84" t="s">
        <v>838</v>
      </c>
      <c r="D177" s="85" t="s">
        <v>839</v>
      </c>
      <c r="E177" s="29" t="s">
        <v>47</v>
      </c>
      <c r="F177" s="29" t="s">
        <v>840</v>
      </c>
      <c r="G177" s="75" t="s">
        <v>29</v>
      </c>
      <c r="H177" s="75" t="s">
        <v>111</v>
      </c>
      <c r="I177" s="109" t="s">
        <v>111</v>
      </c>
      <c r="J177" s="36" t="s">
        <v>272</v>
      </c>
      <c r="K177" s="50">
        <v>44585</v>
      </c>
      <c r="L177" s="36">
        <v>119</v>
      </c>
      <c r="M177" s="50">
        <f t="shared" si="4"/>
        <v>44704</v>
      </c>
      <c r="N177" s="26">
        <v>45754</v>
      </c>
      <c r="O177" s="84" t="s">
        <v>841</v>
      </c>
      <c r="P177" s="33" t="s">
        <v>113</v>
      </c>
      <c r="Q177" s="33" t="s">
        <v>55</v>
      </c>
      <c r="R177" s="33" t="s">
        <v>56</v>
      </c>
      <c r="S177" s="33" t="s">
        <v>57</v>
      </c>
      <c r="T177" s="34" t="s">
        <v>114</v>
      </c>
      <c r="U177" s="34" t="s">
        <v>68</v>
      </c>
      <c r="V177" s="34" t="s">
        <v>114</v>
      </c>
      <c r="W177" s="34" t="s">
        <v>58</v>
      </c>
      <c r="X177" s="29"/>
      <c r="Y177" s="30">
        <f t="shared" si="5"/>
        <v>0</v>
      </c>
      <c r="Z177" s="31">
        <v>45566</v>
      </c>
      <c r="AA177" s="31">
        <v>45747</v>
      </c>
    </row>
    <row r="178" spans="1:27" ht="19.5" customHeight="1">
      <c r="A178" s="93">
        <v>11531</v>
      </c>
      <c r="B178" s="86" t="s">
        <v>60</v>
      </c>
      <c r="C178" s="84" t="s">
        <v>842</v>
      </c>
      <c r="D178" s="85" t="s">
        <v>843</v>
      </c>
      <c r="E178" s="29" t="s">
        <v>27</v>
      </c>
      <c r="F178" s="29" t="s">
        <v>844</v>
      </c>
      <c r="G178" s="102" t="s">
        <v>49</v>
      </c>
      <c r="H178" s="75" t="s">
        <v>99</v>
      </c>
      <c r="I178" s="109" t="s">
        <v>100</v>
      </c>
      <c r="J178" s="80" t="s">
        <v>177</v>
      </c>
      <c r="K178" s="45">
        <v>44599</v>
      </c>
      <c r="L178" s="80">
        <v>119</v>
      </c>
      <c r="M178" s="45">
        <f t="shared" si="4"/>
        <v>44718</v>
      </c>
      <c r="N178" s="26">
        <v>45754</v>
      </c>
      <c r="O178" s="84" t="s">
        <v>845</v>
      </c>
      <c r="P178" s="23" t="s">
        <v>672</v>
      </c>
      <c r="Q178" s="23" t="s">
        <v>57</v>
      </c>
      <c r="R178" s="23" t="s">
        <v>76</v>
      </c>
      <c r="S178" s="23" t="s">
        <v>59</v>
      </c>
      <c r="T178" s="28" t="s">
        <v>36</v>
      </c>
      <c r="U178" s="28" t="s">
        <v>36</v>
      </c>
      <c r="V178" s="33" t="s">
        <v>102</v>
      </c>
      <c r="W178" s="33" t="s">
        <v>102</v>
      </c>
      <c r="X178" s="29"/>
      <c r="Y178" s="30">
        <f t="shared" si="5"/>
        <v>0</v>
      </c>
      <c r="Z178" s="31">
        <v>45566</v>
      </c>
      <c r="AA178" s="31">
        <v>45747</v>
      </c>
    </row>
    <row r="179" spans="1:27" ht="19.5" customHeight="1">
      <c r="A179" s="93">
        <v>11532</v>
      </c>
      <c r="B179" s="86" t="s">
        <v>60</v>
      </c>
      <c r="C179" s="84" t="s">
        <v>846</v>
      </c>
      <c r="D179" s="85" t="s">
        <v>847</v>
      </c>
      <c r="E179" s="29" t="s">
        <v>27</v>
      </c>
      <c r="F179" s="29" t="s">
        <v>848</v>
      </c>
      <c r="G179" s="75" t="s">
        <v>29</v>
      </c>
      <c r="H179" s="36" t="s">
        <v>64</v>
      </c>
      <c r="I179" s="110" t="s">
        <v>172</v>
      </c>
      <c r="J179" s="36" t="s">
        <v>239</v>
      </c>
      <c r="K179" s="50">
        <v>44613</v>
      </c>
      <c r="L179" s="36">
        <v>119</v>
      </c>
      <c r="M179" s="50">
        <f t="shared" si="4"/>
        <v>44732</v>
      </c>
      <c r="N179" s="26">
        <v>45754</v>
      </c>
      <c r="O179" s="84" t="s">
        <v>849</v>
      </c>
      <c r="P179" s="23" t="s">
        <v>173</v>
      </c>
      <c r="Q179" s="33" t="s">
        <v>55</v>
      </c>
      <c r="R179" s="33" t="s">
        <v>67</v>
      </c>
      <c r="S179" s="33" t="s">
        <v>68</v>
      </c>
      <c r="T179" s="65" t="s">
        <v>36</v>
      </c>
      <c r="U179" s="65" t="s">
        <v>36</v>
      </c>
      <c r="V179" s="33" t="s">
        <v>69</v>
      </c>
      <c r="W179" s="33" t="s">
        <v>34</v>
      </c>
      <c r="X179" s="29"/>
      <c r="Y179" s="30">
        <f t="shared" si="5"/>
        <v>0</v>
      </c>
      <c r="Z179" s="31">
        <v>45566</v>
      </c>
      <c r="AA179" s="31">
        <v>45747</v>
      </c>
    </row>
    <row r="180" spans="1:27" ht="19.5" customHeight="1">
      <c r="A180" s="93">
        <v>11538</v>
      </c>
      <c r="B180" s="86" t="s">
        <v>84</v>
      </c>
      <c r="C180" s="84" t="s">
        <v>850</v>
      </c>
      <c r="D180" s="85" t="s">
        <v>851</v>
      </c>
      <c r="E180" s="29" t="s">
        <v>47</v>
      </c>
      <c r="F180" s="29" t="s">
        <v>852</v>
      </c>
      <c r="G180" s="75" t="s">
        <v>49</v>
      </c>
      <c r="H180" s="75" t="s">
        <v>326</v>
      </c>
      <c r="I180" s="109" t="s">
        <v>853</v>
      </c>
      <c r="J180" s="36" t="s">
        <v>339</v>
      </c>
      <c r="K180" s="50">
        <v>44704</v>
      </c>
      <c r="L180" s="36">
        <v>119</v>
      </c>
      <c r="M180" s="50">
        <f t="shared" si="4"/>
        <v>44823</v>
      </c>
      <c r="N180" s="26">
        <v>45754</v>
      </c>
      <c r="O180" s="84" t="s">
        <v>854</v>
      </c>
      <c r="P180" s="28" t="s">
        <v>855</v>
      </c>
      <c r="Q180" s="28" t="s">
        <v>205</v>
      </c>
      <c r="R180" s="28" t="s">
        <v>330</v>
      </c>
      <c r="S180" s="28" t="s">
        <v>68</v>
      </c>
      <c r="T180" s="34" t="s">
        <v>36</v>
      </c>
      <c r="U180" s="34" t="s">
        <v>36</v>
      </c>
      <c r="V180" s="33" t="s">
        <v>331</v>
      </c>
      <c r="W180" s="65" t="s">
        <v>146</v>
      </c>
      <c r="X180" s="29"/>
      <c r="Y180" s="30">
        <f t="shared" si="5"/>
        <v>0</v>
      </c>
      <c r="Z180" s="31">
        <v>45566</v>
      </c>
      <c r="AA180" s="31">
        <v>45747</v>
      </c>
    </row>
    <row r="181" spans="1:27" ht="19.5" customHeight="1">
      <c r="A181" s="93">
        <v>11539</v>
      </c>
      <c r="B181" s="86" t="s">
        <v>60</v>
      </c>
      <c r="C181" s="84" t="s">
        <v>856</v>
      </c>
      <c r="D181" s="85" t="s">
        <v>857</v>
      </c>
      <c r="E181" s="29" t="s">
        <v>27</v>
      </c>
      <c r="F181" s="29" t="s">
        <v>858</v>
      </c>
      <c r="G181" s="75" t="s">
        <v>49</v>
      </c>
      <c r="H181" s="75" t="s">
        <v>80</v>
      </c>
      <c r="I181" s="109" t="s">
        <v>167</v>
      </c>
      <c r="J181" s="36" t="s">
        <v>239</v>
      </c>
      <c r="K181" s="50">
        <v>44704</v>
      </c>
      <c r="L181" s="36">
        <v>119</v>
      </c>
      <c r="M181" s="50">
        <f t="shared" si="4"/>
        <v>44823</v>
      </c>
      <c r="N181" s="26">
        <v>45754</v>
      </c>
      <c r="O181" s="84" t="s">
        <v>859</v>
      </c>
      <c r="P181" s="33" t="s">
        <v>168</v>
      </c>
      <c r="Q181" s="33" t="s">
        <v>55</v>
      </c>
      <c r="R181" s="33" t="s">
        <v>135</v>
      </c>
      <c r="S181" s="33" t="s">
        <v>57</v>
      </c>
      <c r="T181" s="33" t="s">
        <v>67</v>
      </c>
      <c r="U181" s="33" t="s">
        <v>68</v>
      </c>
      <c r="V181" s="33" t="s">
        <v>69</v>
      </c>
      <c r="W181" s="33" t="s">
        <v>34</v>
      </c>
      <c r="X181" s="29"/>
      <c r="Y181" s="30">
        <f t="shared" si="5"/>
        <v>0</v>
      </c>
      <c r="Z181" s="31">
        <v>45566</v>
      </c>
      <c r="AA181" s="31">
        <v>45747</v>
      </c>
    </row>
    <row r="182" spans="1:27" ht="19.5" customHeight="1">
      <c r="A182" s="93">
        <v>11541</v>
      </c>
      <c r="B182" s="86" t="s">
        <v>84</v>
      </c>
      <c r="C182" s="84" t="s">
        <v>860</v>
      </c>
      <c r="D182" s="85" t="s">
        <v>861</v>
      </c>
      <c r="E182" s="29" t="s">
        <v>47</v>
      </c>
      <c r="F182" s="29" t="s">
        <v>862</v>
      </c>
      <c r="G182" s="75" t="s">
        <v>29</v>
      </c>
      <c r="H182" s="75" t="s">
        <v>768</v>
      </c>
      <c r="I182" s="109" t="s">
        <v>768</v>
      </c>
      <c r="J182" s="36" t="s">
        <v>691</v>
      </c>
      <c r="K182" s="45">
        <v>44719</v>
      </c>
      <c r="L182" s="80">
        <v>119</v>
      </c>
      <c r="M182" s="45">
        <f t="shared" si="4"/>
        <v>44838</v>
      </c>
      <c r="N182" s="26">
        <v>45754</v>
      </c>
      <c r="O182" s="84" t="s">
        <v>863</v>
      </c>
      <c r="P182" s="23" t="s">
        <v>864</v>
      </c>
      <c r="Q182" s="23" t="s">
        <v>55</v>
      </c>
      <c r="R182" s="33" t="s">
        <v>56</v>
      </c>
      <c r="S182" s="33" t="s">
        <v>57</v>
      </c>
      <c r="T182" s="33" t="s">
        <v>114</v>
      </c>
      <c r="U182" s="33" t="s">
        <v>68</v>
      </c>
      <c r="V182" s="33" t="s">
        <v>114</v>
      </c>
      <c r="W182" s="33" t="s">
        <v>58</v>
      </c>
      <c r="X182" s="29"/>
      <c r="Y182" s="30">
        <f t="shared" si="5"/>
        <v>0</v>
      </c>
      <c r="Z182" s="31">
        <v>45566</v>
      </c>
      <c r="AA182" s="31">
        <v>45747</v>
      </c>
    </row>
    <row r="183" spans="1:27" ht="19.5" customHeight="1">
      <c r="A183" s="93">
        <v>11542</v>
      </c>
      <c r="B183" s="86" t="s">
        <v>60</v>
      </c>
      <c r="C183" s="84" t="s">
        <v>865</v>
      </c>
      <c r="D183" s="85" t="s">
        <v>866</v>
      </c>
      <c r="E183" s="29" t="s">
        <v>27</v>
      </c>
      <c r="F183" s="29" t="s">
        <v>867</v>
      </c>
      <c r="G183" s="75" t="s">
        <v>49</v>
      </c>
      <c r="H183" s="75" t="s">
        <v>232</v>
      </c>
      <c r="I183" s="109" t="s">
        <v>405</v>
      </c>
      <c r="J183" s="36" t="s">
        <v>239</v>
      </c>
      <c r="K183" s="50">
        <v>44733</v>
      </c>
      <c r="L183" s="36">
        <v>119</v>
      </c>
      <c r="M183" s="50">
        <f t="shared" si="4"/>
        <v>44852</v>
      </c>
      <c r="N183" s="26">
        <v>45754</v>
      </c>
      <c r="O183" s="84" t="s">
        <v>868</v>
      </c>
      <c r="P183" s="23" t="s">
        <v>406</v>
      </c>
      <c r="Q183" s="33" t="s">
        <v>55</v>
      </c>
      <c r="R183" s="33" t="s">
        <v>234</v>
      </c>
      <c r="S183" s="33" t="s">
        <v>57</v>
      </c>
      <c r="T183" s="33" t="s">
        <v>235</v>
      </c>
      <c r="U183" s="33" t="s">
        <v>68</v>
      </c>
      <c r="V183" s="33" t="s">
        <v>552</v>
      </c>
      <c r="W183" s="33" t="s">
        <v>102</v>
      </c>
      <c r="X183" s="29"/>
      <c r="Y183" s="30">
        <f t="shared" si="5"/>
        <v>0</v>
      </c>
      <c r="Z183" s="31">
        <v>45566</v>
      </c>
      <c r="AA183" s="31">
        <v>45747</v>
      </c>
    </row>
    <row r="184" spans="1:27" ht="19.5" customHeight="1">
      <c r="A184" s="93">
        <v>11543</v>
      </c>
      <c r="B184" s="86" t="s">
        <v>60</v>
      </c>
      <c r="C184" s="84" t="s">
        <v>869</v>
      </c>
      <c r="D184" s="85" t="s">
        <v>870</v>
      </c>
      <c r="E184" s="29" t="s">
        <v>27</v>
      </c>
      <c r="F184" s="29" t="s">
        <v>871</v>
      </c>
      <c r="G184" s="75" t="s">
        <v>49</v>
      </c>
      <c r="H184" s="75" t="s">
        <v>88</v>
      </c>
      <c r="I184" s="109" t="s">
        <v>344</v>
      </c>
      <c r="J184" s="36" t="s">
        <v>239</v>
      </c>
      <c r="K184" s="50">
        <v>44749</v>
      </c>
      <c r="L184" s="36">
        <v>119</v>
      </c>
      <c r="M184" s="50">
        <f t="shared" si="4"/>
        <v>44868</v>
      </c>
      <c r="N184" s="26">
        <v>45754</v>
      </c>
      <c r="O184" s="84" t="s">
        <v>872</v>
      </c>
      <c r="P184" s="23" t="s">
        <v>345</v>
      </c>
      <c r="Q184" s="65" t="s">
        <v>205</v>
      </c>
      <c r="R184" s="33" t="s">
        <v>93</v>
      </c>
      <c r="S184" s="33" t="s">
        <v>68</v>
      </c>
      <c r="T184" s="34" t="s">
        <v>36</v>
      </c>
      <c r="U184" s="34" t="s">
        <v>36</v>
      </c>
      <c r="V184" s="33" t="s">
        <v>94</v>
      </c>
      <c r="W184" s="34" t="s">
        <v>95</v>
      </c>
      <c r="X184" s="29"/>
      <c r="Y184" s="30">
        <f t="shared" si="5"/>
        <v>0</v>
      </c>
      <c r="Z184" s="31">
        <v>45566</v>
      </c>
      <c r="AA184" s="31">
        <v>45747</v>
      </c>
    </row>
    <row r="185" spans="1:27" ht="19.5" customHeight="1">
      <c r="A185" s="93">
        <v>11544</v>
      </c>
      <c r="B185" s="86" t="s">
        <v>60</v>
      </c>
      <c r="C185" s="84" t="s">
        <v>873</v>
      </c>
      <c r="D185" s="85" t="s">
        <v>874</v>
      </c>
      <c r="E185" s="29" t="s">
        <v>27</v>
      </c>
      <c r="F185" s="29" t="s">
        <v>875</v>
      </c>
      <c r="G185" s="75" t="s">
        <v>29</v>
      </c>
      <c r="H185" s="75" t="s">
        <v>88</v>
      </c>
      <c r="I185" s="109" t="s">
        <v>419</v>
      </c>
      <c r="J185" s="36" t="s">
        <v>239</v>
      </c>
      <c r="K185" s="50">
        <v>44749</v>
      </c>
      <c r="L185" s="36">
        <v>119</v>
      </c>
      <c r="M185" s="50">
        <f t="shared" si="4"/>
        <v>44868</v>
      </c>
      <c r="N185" s="26">
        <v>45754</v>
      </c>
      <c r="O185" s="84" t="s">
        <v>876</v>
      </c>
      <c r="P185" s="23" t="s">
        <v>92</v>
      </c>
      <c r="Q185" s="33" t="s">
        <v>55</v>
      </c>
      <c r="R185" s="33" t="s">
        <v>93</v>
      </c>
      <c r="S185" s="33" t="s">
        <v>68</v>
      </c>
      <c r="T185" s="34" t="s">
        <v>36</v>
      </c>
      <c r="U185" s="34" t="s">
        <v>36</v>
      </c>
      <c r="V185" s="33" t="s">
        <v>94</v>
      </c>
      <c r="W185" s="34" t="s">
        <v>95</v>
      </c>
      <c r="X185" s="29"/>
      <c r="Y185" s="30">
        <f t="shared" si="5"/>
        <v>0</v>
      </c>
      <c r="Z185" s="31">
        <v>45566</v>
      </c>
      <c r="AA185" s="31">
        <v>45747</v>
      </c>
    </row>
    <row r="186" spans="1:27" ht="19.5" customHeight="1">
      <c r="A186" s="93">
        <v>11547</v>
      </c>
      <c r="B186" s="86" t="s">
        <v>60</v>
      </c>
      <c r="C186" s="84" t="s">
        <v>877</v>
      </c>
      <c r="D186" s="85" t="s">
        <v>878</v>
      </c>
      <c r="E186" s="29" t="s">
        <v>27</v>
      </c>
      <c r="F186" s="29" t="s">
        <v>879</v>
      </c>
      <c r="G186" s="75" t="s">
        <v>29</v>
      </c>
      <c r="H186" s="75" t="s">
        <v>768</v>
      </c>
      <c r="I186" s="109" t="s">
        <v>768</v>
      </c>
      <c r="J186" s="36" t="s">
        <v>239</v>
      </c>
      <c r="K186" s="50">
        <v>44781</v>
      </c>
      <c r="L186" s="36">
        <v>119</v>
      </c>
      <c r="M186" s="50">
        <f t="shared" si="4"/>
        <v>44900</v>
      </c>
      <c r="N186" s="26">
        <v>45754</v>
      </c>
      <c r="O186" s="84" t="s">
        <v>880</v>
      </c>
      <c r="P186" s="23" t="s">
        <v>864</v>
      </c>
      <c r="Q186" s="23" t="s">
        <v>55</v>
      </c>
      <c r="R186" s="33" t="s">
        <v>56</v>
      </c>
      <c r="S186" s="33" t="s">
        <v>57</v>
      </c>
      <c r="T186" s="33" t="s">
        <v>114</v>
      </c>
      <c r="U186" s="33" t="s">
        <v>68</v>
      </c>
      <c r="V186" s="33" t="s">
        <v>114</v>
      </c>
      <c r="W186" s="33" t="s">
        <v>58</v>
      </c>
      <c r="X186" s="29"/>
      <c r="Y186" s="30">
        <f t="shared" si="5"/>
        <v>0</v>
      </c>
      <c r="Z186" s="31">
        <v>45566</v>
      </c>
      <c r="AA186" s="31">
        <v>45747</v>
      </c>
    </row>
    <row r="187" spans="1:27" ht="19.5" customHeight="1">
      <c r="A187" s="93">
        <v>11549</v>
      </c>
      <c r="B187" s="86" t="s">
        <v>60</v>
      </c>
      <c r="C187" s="84" t="s">
        <v>881</v>
      </c>
      <c r="D187" s="85" t="s">
        <v>882</v>
      </c>
      <c r="E187" s="29" t="s">
        <v>27</v>
      </c>
      <c r="F187" s="29" t="s">
        <v>883</v>
      </c>
      <c r="G187" s="75" t="s">
        <v>49</v>
      </c>
      <c r="H187" s="75" t="s">
        <v>326</v>
      </c>
      <c r="I187" s="23" t="s">
        <v>397</v>
      </c>
      <c r="J187" s="36" t="s">
        <v>339</v>
      </c>
      <c r="K187" s="50">
        <v>44795</v>
      </c>
      <c r="L187" s="36">
        <v>119</v>
      </c>
      <c r="M187" s="50">
        <f t="shared" si="4"/>
        <v>44914</v>
      </c>
      <c r="N187" s="26">
        <v>45754</v>
      </c>
      <c r="O187" s="84" t="s">
        <v>884</v>
      </c>
      <c r="P187" s="28" t="s">
        <v>855</v>
      </c>
      <c r="Q187" s="28" t="s">
        <v>205</v>
      </c>
      <c r="R187" s="28" t="s">
        <v>330</v>
      </c>
      <c r="S187" s="28" t="s">
        <v>68</v>
      </c>
      <c r="T187" s="34" t="s">
        <v>36</v>
      </c>
      <c r="U187" s="34" t="s">
        <v>36</v>
      </c>
      <c r="V187" s="33" t="s">
        <v>331</v>
      </c>
      <c r="W187" s="65" t="s">
        <v>146</v>
      </c>
      <c r="X187" s="29"/>
      <c r="Y187" s="30">
        <f t="shared" si="5"/>
        <v>0</v>
      </c>
      <c r="Z187" s="31">
        <v>45566</v>
      </c>
      <c r="AA187" s="31">
        <v>45747</v>
      </c>
    </row>
    <row r="188" spans="1:27" ht="19.5" customHeight="1">
      <c r="A188" s="93">
        <v>11554</v>
      </c>
      <c r="B188" s="86" t="s">
        <v>60</v>
      </c>
      <c r="C188" s="84" t="s">
        <v>885</v>
      </c>
      <c r="D188" s="84" t="s">
        <v>886</v>
      </c>
      <c r="E188" s="29" t="s">
        <v>27</v>
      </c>
      <c r="F188" s="29" t="s">
        <v>887</v>
      </c>
      <c r="G188" s="75" t="s">
        <v>49</v>
      </c>
      <c r="H188" s="75" t="s">
        <v>80</v>
      </c>
      <c r="I188" s="109" t="s">
        <v>167</v>
      </c>
      <c r="J188" s="36" t="s">
        <v>239</v>
      </c>
      <c r="K188" s="50">
        <v>44893</v>
      </c>
      <c r="L188" s="36">
        <v>119</v>
      </c>
      <c r="M188" s="50">
        <f t="shared" ref="M188:M218" si="6">K188+L188</f>
        <v>45012</v>
      </c>
      <c r="N188" s="26">
        <v>45754</v>
      </c>
      <c r="O188" s="84" t="s">
        <v>888</v>
      </c>
      <c r="P188" s="33" t="s">
        <v>168</v>
      </c>
      <c r="Q188" s="33" t="s">
        <v>55</v>
      </c>
      <c r="R188" s="33" t="s">
        <v>135</v>
      </c>
      <c r="S188" s="33" t="s">
        <v>57</v>
      </c>
      <c r="T188" s="33" t="s">
        <v>67</v>
      </c>
      <c r="U188" s="33" t="s">
        <v>68</v>
      </c>
      <c r="V188" s="33" t="s">
        <v>69</v>
      </c>
      <c r="W188" s="33" t="s">
        <v>34</v>
      </c>
      <c r="X188" s="29"/>
      <c r="Y188" s="30">
        <f t="shared" ref="Y188:Y218" si="7">X188*0.5</f>
        <v>0</v>
      </c>
      <c r="Z188" s="31">
        <v>45566</v>
      </c>
      <c r="AA188" s="31">
        <v>45747</v>
      </c>
    </row>
    <row r="189" spans="1:27" ht="19.5" customHeight="1">
      <c r="A189" s="106">
        <v>11555</v>
      </c>
      <c r="B189" s="25" t="s">
        <v>60</v>
      </c>
      <c r="C189" s="72" t="s">
        <v>889</v>
      </c>
      <c r="D189" s="107" t="s">
        <v>890</v>
      </c>
      <c r="E189" s="108" t="s">
        <v>27</v>
      </c>
      <c r="F189" s="108" t="s">
        <v>891</v>
      </c>
      <c r="G189" s="75" t="s">
        <v>49</v>
      </c>
      <c r="H189" s="75" t="s">
        <v>99</v>
      </c>
      <c r="I189" s="109" t="s">
        <v>100</v>
      </c>
      <c r="J189" s="36" t="s">
        <v>239</v>
      </c>
      <c r="K189" s="50">
        <v>44935</v>
      </c>
      <c r="L189" s="36">
        <v>119</v>
      </c>
      <c r="M189" s="50">
        <f t="shared" si="6"/>
        <v>45054</v>
      </c>
      <c r="N189" s="26">
        <v>45754</v>
      </c>
      <c r="O189" s="72" t="s">
        <v>892</v>
      </c>
      <c r="P189" s="23" t="s">
        <v>672</v>
      </c>
      <c r="Q189" s="23" t="s">
        <v>57</v>
      </c>
      <c r="R189" s="23" t="s">
        <v>76</v>
      </c>
      <c r="S189" s="23" t="s">
        <v>59</v>
      </c>
      <c r="T189" s="28" t="s">
        <v>36</v>
      </c>
      <c r="U189" s="28" t="s">
        <v>36</v>
      </c>
      <c r="V189" s="33" t="s">
        <v>102</v>
      </c>
      <c r="W189" s="33" t="s">
        <v>102</v>
      </c>
      <c r="X189" s="29"/>
      <c r="Y189" s="30">
        <f t="shared" si="7"/>
        <v>0</v>
      </c>
      <c r="Z189" s="31">
        <v>45566</v>
      </c>
      <c r="AA189" s="31">
        <v>45747</v>
      </c>
    </row>
    <row r="190" spans="1:27" ht="19.5" customHeight="1">
      <c r="A190" s="106">
        <v>11556</v>
      </c>
      <c r="B190" s="25" t="s">
        <v>60</v>
      </c>
      <c r="C190" s="111" t="s">
        <v>893</v>
      </c>
      <c r="D190" s="107" t="s">
        <v>894</v>
      </c>
      <c r="E190" s="108" t="s">
        <v>27</v>
      </c>
      <c r="F190" s="108" t="s">
        <v>895</v>
      </c>
      <c r="G190" s="75" t="s">
        <v>49</v>
      </c>
      <c r="H190" s="75" t="s">
        <v>118</v>
      </c>
      <c r="I190" s="109" t="s">
        <v>119</v>
      </c>
      <c r="J190" s="36" t="s">
        <v>272</v>
      </c>
      <c r="K190" s="50">
        <v>44935</v>
      </c>
      <c r="L190" s="36">
        <v>119</v>
      </c>
      <c r="M190" s="50">
        <f t="shared" si="6"/>
        <v>45054</v>
      </c>
      <c r="N190" s="26">
        <v>45754</v>
      </c>
      <c r="O190" s="111" t="s">
        <v>896</v>
      </c>
      <c r="P190" s="23" t="s">
        <v>122</v>
      </c>
      <c r="Q190" s="33" t="s">
        <v>55</v>
      </c>
      <c r="R190" s="33" t="s">
        <v>123</v>
      </c>
      <c r="S190" s="33" t="s">
        <v>57</v>
      </c>
      <c r="T190" s="34" t="s">
        <v>58</v>
      </c>
      <c r="U190" s="34" t="s">
        <v>59</v>
      </c>
      <c r="V190" s="34" t="s">
        <v>58</v>
      </c>
      <c r="W190" s="34" t="s">
        <v>58</v>
      </c>
      <c r="X190" s="29"/>
      <c r="Y190" s="30">
        <f t="shared" si="7"/>
        <v>0</v>
      </c>
      <c r="Z190" s="31">
        <v>45566</v>
      </c>
      <c r="AA190" s="31">
        <v>45747</v>
      </c>
    </row>
    <row r="191" spans="1:27" ht="19.5" customHeight="1">
      <c r="A191" s="106">
        <v>11557</v>
      </c>
      <c r="B191" s="25" t="s">
        <v>84</v>
      </c>
      <c r="C191" s="111" t="s">
        <v>897</v>
      </c>
      <c r="D191" s="107" t="s">
        <v>898</v>
      </c>
      <c r="E191" s="107" t="s">
        <v>47</v>
      </c>
      <c r="F191" s="107" t="s">
        <v>899</v>
      </c>
      <c r="G191" s="75" t="s">
        <v>49</v>
      </c>
      <c r="H191" s="75" t="s">
        <v>118</v>
      </c>
      <c r="I191" s="109" t="s">
        <v>119</v>
      </c>
      <c r="J191" s="36" t="s">
        <v>272</v>
      </c>
      <c r="K191" s="50">
        <v>44935</v>
      </c>
      <c r="L191" s="36">
        <v>119</v>
      </c>
      <c r="M191" s="50">
        <f t="shared" si="6"/>
        <v>45054</v>
      </c>
      <c r="N191" s="26">
        <v>45754</v>
      </c>
      <c r="O191" s="111" t="s">
        <v>900</v>
      </c>
      <c r="P191" s="23" t="s">
        <v>122</v>
      </c>
      <c r="Q191" s="33" t="s">
        <v>55</v>
      </c>
      <c r="R191" s="33" t="s">
        <v>123</v>
      </c>
      <c r="S191" s="33" t="s">
        <v>57</v>
      </c>
      <c r="T191" s="34" t="s">
        <v>58</v>
      </c>
      <c r="U191" s="34" t="s">
        <v>59</v>
      </c>
      <c r="V191" s="34" t="s">
        <v>58</v>
      </c>
      <c r="W191" s="34" t="s">
        <v>58</v>
      </c>
      <c r="X191" s="29"/>
      <c r="Y191" s="30">
        <f t="shared" si="7"/>
        <v>0</v>
      </c>
      <c r="Z191" s="31">
        <v>45566</v>
      </c>
      <c r="AA191" s="31">
        <v>45747</v>
      </c>
    </row>
    <row r="192" spans="1:27" ht="19.5" customHeight="1">
      <c r="A192" s="106">
        <v>11558</v>
      </c>
      <c r="B192" s="25" t="s">
        <v>60</v>
      </c>
      <c r="C192" s="111" t="s">
        <v>901</v>
      </c>
      <c r="D192" s="107" t="s">
        <v>902</v>
      </c>
      <c r="E192" s="107" t="s">
        <v>27</v>
      </c>
      <c r="F192" s="107" t="s">
        <v>903</v>
      </c>
      <c r="G192" s="75" t="s">
        <v>49</v>
      </c>
      <c r="H192" s="75" t="s">
        <v>118</v>
      </c>
      <c r="I192" s="109" t="s">
        <v>119</v>
      </c>
      <c r="J192" s="36" t="s">
        <v>272</v>
      </c>
      <c r="K192" s="50">
        <v>44935</v>
      </c>
      <c r="L192" s="36">
        <v>119</v>
      </c>
      <c r="M192" s="50">
        <f t="shared" si="6"/>
        <v>45054</v>
      </c>
      <c r="N192" s="26">
        <v>45754</v>
      </c>
      <c r="O192" s="111" t="s">
        <v>904</v>
      </c>
      <c r="P192" s="23" t="s">
        <v>122</v>
      </c>
      <c r="Q192" s="33" t="s">
        <v>55</v>
      </c>
      <c r="R192" s="33" t="s">
        <v>123</v>
      </c>
      <c r="S192" s="33" t="s">
        <v>57</v>
      </c>
      <c r="T192" s="34" t="s">
        <v>58</v>
      </c>
      <c r="U192" s="34" t="s">
        <v>59</v>
      </c>
      <c r="V192" s="34" t="s">
        <v>58</v>
      </c>
      <c r="W192" s="34" t="s">
        <v>58</v>
      </c>
      <c r="X192" s="29"/>
      <c r="Y192" s="30">
        <f t="shared" si="7"/>
        <v>0</v>
      </c>
      <c r="Z192" s="31">
        <v>45566</v>
      </c>
      <c r="AA192" s="31">
        <v>45747</v>
      </c>
    </row>
    <row r="193" spans="1:27" ht="19.5" customHeight="1">
      <c r="A193" s="106">
        <v>11559</v>
      </c>
      <c r="B193" s="25" t="s">
        <v>60</v>
      </c>
      <c r="C193" s="111" t="s">
        <v>905</v>
      </c>
      <c r="D193" s="107" t="s">
        <v>906</v>
      </c>
      <c r="E193" s="107" t="s">
        <v>27</v>
      </c>
      <c r="F193" s="107" t="s">
        <v>907</v>
      </c>
      <c r="G193" s="75" t="s">
        <v>49</v>
      </c>
      <c r="H193" s="75" t="s">
        <v>118</v>
      </c>
      <c r="I193" s="109" t="s">
        <v>119</v>
      </c>
      <c r="J193" s="36" t="s">
        <v>272</v>
      </c>
      <c r="K193" s="50">
        <v>44935</v>
      </c>
      <c r="L193" s="36">
        <v>119</v>
      </c>
      <c r="M193" s="50">
        <f t="shared" si="6"/>
        <v>45054</v>
      </c>
      <c r="N193" s="26">
        <v>45754</v>
      </c>
      <c r="O193" s="111" t="s">
        <v>908</v>
      </c>
      <c r="P193" s="23" t="s">
        <v>122</v>
      </c>
      <c r="Q193" s="33" t="s">
        <v>55</v>
      </c>
      <c r="R193" s="33" t="s">
        <v>123</v>
      </c>
      <c r="S193" s="33" t="s">
        <v>57</v>
      </c>
      <c r="T193" s="34" t="s">
        <v>58</v>
      </c>
      <c r="U193" s="34" t="s">
        <v>59</v>
      </c>
      <c r="V193" s="34" t="s">
        <v>58</v>
      </c>
      <c r="W193" s="34" t="s">
        <v>58</v>
      </c>
      <c r="X193" s="29"/>
      <c r="Y193" s="30">
        <f t="shared" si="7"/>
        <v>0</v>
      </c>
      <c r="Z193" s="31">
        <v>45566</v>
      </c>
      <c r="AA193" s="31">
        <v>45747</v>
      </c>
    </row>
    <row r="194" spans="1:27" ht="19.5" customHeight="1">
      <c r="A194" s="106">
        <v>11560</v>
      </c>
      <c r="B194" s="25" t="s">
        <v>84</v>
      </c>
      <c r="C194" s="111" t="s">
        <v>909</v>
      </c>
      <c r="D194" s="107" t="s">
        <v>910</v>
      </c>
      <c r="E194" s="107" t="s">
        <v>47</v>
      </c>
      <c r="F194" s="107" t="s">
        <v>911</v>
      </c>
      <c r="G194" s="75" t="s">
        <v>49</v>
      </c>
      <c r="H194" s="75" t="s">
        <v>118</v>
      </c>
      <c r="I194" s="109" t="s">
        <v>119</v>
      </c>
      <c r="J194" s="36" t="s">
        <v>272</v>
      </c>
      <c r="K194" s="50">
        <v>44935</v>
      </c>
      <c r="L194" s="36">
        <v>119</v>
      </c>
      <c r="M194" s="50">
        <f t="shared" si="6"/>
        <v>45054</v>
      </c>
      <c r="N194" s="26">
        <v>45754</v>
      </c>
      <c r="O194" s="111" t="s">
        <v>912</v>
      </c>
      <c r="P194" s="23" t="s">
        <v>122</v>
      </c>
      <c r="Q194" s="33" t="s">
        <v>55</v>
      </c>
      <c r="R194" s="33" t="s">
        <v>123</v>
      </c>
      <c r="S194" s="33" t="s">
        <v>57</v>
      </c>
      <c r="T194" s="34" t="s">
        <v>58</v>
      </c>
      <c r="U194" s="34" t="s">
        <v>59</v>
      </c>
      <c r="V194" s="34" t="s">
        <v>58</v>
      </c>
      <c r="W194" s="34" t="s">
        <v>58</v>
      </c>
      <c r="X194" s="29"/>
      <c r="Y194" s="30">
        <f t="shared" si="7"/>
        <v>0</v>
      </c>
      <c r="Z194" s="31">
        <v>45566</v>
      </c>
      <c r="AA194" s="31">
        <v>45747</v>
      </c>
    </row>
    <row r="195" spans="1:27" ht="19.5" customHeight="1">
      <c r="A195" s="106">
        <v>11561</v>
      </c>
      <c r="B195" s="25" t="s">
        <v>60</v>
      </c>
      <c r="C195" s="111" t="s">
        <v>913</v>
      </c>
      <c r="D195" s="107" t="s">
        <v>914</v>
      </c>
      <c r="E195" s="107" t="s">
        <v>27</v>
      </c>
      <c r="F195" s="107" t="s">
        <v>915</v>
      </c>
      <c r="G195" s="75" t="s">
        <v>49</v>
      </c>
      <c r="H195" s="75" t="s">
        <v>118</v>
      </c>
      <c r="I195" s="109" t="s">
        <v>119</v>
      </c>
      <c r="J195" s="36" t="s">
        <v>120</v>
      </c>
      <c r="K195" s="50">
        <v>44935</v>
      </c>
      <c r="L195" s="36">
        <v>119</v>
      </c>
      <c r="M195" s="50">
        <f t="shared" si="6"/>
        <v>45054</v>
      </c>
      <c r="N195" s="26">
        <v>45754</v>
      </c>
      <c r="O195" s="111" t="s">
        <v>916</v>
      </c>
      <c r="P195" s="23" t="s">
        <v>122</v>
      </c>
      <c r="Q195" s="33" t="s">
        <v>55</v>
      </c>
      <c r="R195" s="33" t="s">
        <v>123</v>
      </c>
      <c r="S195" s="33" t="s">
        <v>57</v>
      </c>
      <c r="T195" s="34" t="s">
        <v>58</v>
      </c>
      <c r="U195" s="34" t="s">
        <v>59</v>
      </c>
      <c r="V195" s="34" t="s">
        <v>58</v>
      </c>
      <c r="W195" s="34" t="s">
        <v>58</v>
      </c>
      <c r="X195" s="29"/>
      <c r="Y195" s="30">
        <f t="shared" si="7"/>
        <v>0</v>
      </c>
      <c r="Z195" s="31">
        <v>45566</v>
      </c>
      <c r="AA195" s="31">
        <v>45747</v>
      </c>
    </row>
    <row r="196" spans="1:27" ht="19.5" customHeight="1">
      <c r="A196" s="93">
        <v>11564</v>
      </c>
      <c r="B196" s="86" t="s">
        <v>84</v>
      </c>
      <c r="C196" s="84" t="s">
        <v>917</v>
      </c>
      <c r="D196" s="85" t="s">
        <v>918</v>
      </c>
      <c r="E196" s="29" t="s">
        <v>47</v>
      </c>
      <c r="F196" s="29" t="s">
        <v>919</v>
      </c>
      <c r="G196" s="23" t="s">
        <v>49</v>
      </c>
      <c r="H196" s="23" t="s">
        <v>162</v>
      </c>
      <c r="I196" s="23" t="s">
        <v>162</v>
      </c>
      <c r="J196" s="23" t="s">
        <v>920</v>
      </c>
      <c r="K196" s="50">
        <v>45084</v>
      </c>
      <c r="L196" s="36">
        <v>119</v>
      </c>
      <c r="M196" s="50">
        <f t="shared" si="6"/>
        <v>45203</v>
      </c>
      <c r="N196" s="26">
        <v>45754</v>
      </c>
      <c r="O196" s="37" t="s">
        <v>921</v>
      </c>
      <c r="P196" s="23" t="s">
        <v>453</v>
      </c>
      <c r="Q196" s="33" t="s">
        <v>55</v>
      </c>
      <c r="R196" s="34" t="s">
        <v>163</v>
      </c>
      <c r="S196" s="33" t="s">
        <v>57</v>
      </c>
      <c r="T196" s="34" t="s">
        <v>58</v>
      </c>
      <c r="U196" s="34" t="s">
        <v>59</v>
      </c>
      <c r="V196" s="34" t="s">
        <v>58</v>
      </c>
      <c r="W196" s="34" t="s">
        <v>58</v>
      </c>
      <c r="X196" s="29"/>
      <c r="Y196" s="30">
        <f t="shared" si="7"/>
        <v>0</v>
      </c>
      <c r="Z196" s="31">
        <v>45566</v>
      </c>
      <c r="AA196" s="31">
        <v>45747</v>
      </c>
    </row>
    <row r="197" spans="1:27" ht="19.5" customHeight="1">
      <c r="A197" s="93">
        <v>11565</v>
      </c>
      <c r="B197" s="86" t="s">
        <v>60</v>
      </c>
      <c r="C197" s="84" t="s">
        <v>922</v>
      </c>
      <c r="D197" s="85" t="s">
        <v>923</v>
      </c>
      <c r="E197" s="29" t="s">
        <v>27</v>
      </c>
      <c r="F197" s="29" t="s">
        <v>924</v>
      </c>
      <c r="G197" s="23" t="s">
        <v>29</v>
      </c>
      <c r="H197" s="23" t="s">
        <v>64</v>
      </c>
      <c r="I197" s="23" t="s">
        <v>172</v>
      </c>
      <c r="J197" s="23" t="s">
        <v>239</v>
      </c>
      <c r="K197" s="50">
        <v>45098</v>
      </c>
      <c r="L197" s="36">
        <v>119</v>
      </c>
      <c r="M197" s="50">
        <f t="shared" si="6"/>
        <v>45217</v>
      </c>
      <c r="N197" s="26">
        <v>45754</v>
      </c>
      <c r="O197" s="37" t="s">
        <v>925</v>
      </c>
      <c r="P197" s="23" t="s">
        <v>173</v>
      </c>
      <c r="Q197" s="33" t="s">
        <v>55</v>
      </c>
      <c r="R197" s="33" t="s">
        <v>67</v>
      </c>
      <c r="S197" s="33" t="s">
        <v>68</v>
      </c>
      <c r="T197" s="65" t="s">
        <v>36</v>
      </c>
      <c r="U197" s="65" t="s">
        <v>36</v>
      </c>
      <c r="V197" s="33" t="s">
        <v>69</v>
      </c>
      <c r="W197" s="33" t="s">
        <v>34</v>
      </c>
      <c r="X197" s="29"/>
      <c r="Y197" s="30">
        <f t="shared" si="7"/>
        <v>0</v>
      </c>
      <c r="Z197" s="31">
        <v>45566</v>
      </c>
      <c r="AA197" s="31">
        <v>45747</v>
      </c>
    </row>
    <row r="198" spans="1:27" ht="19.5" customHeight="1">
      <c r="A198" s="93">
        <v>11568</v>
      </c>
      <c r="B198" s="86" t="s">
        <v>60</v>
      </c>
      <c r="C198" s="84" t="s">
        <v>926</v>
      </c>
      <c r="D198" s="85" t="s">
        <v>927</v>
      </c>
      <c r="E198" s="29" t="s">
        <v>27</v>
      </c>
      <c r="F198" s="29" t="s">
        <v>928</v>
      </c>
      <c r="G198" s="23" t="s">
        <v>29</v>
      </c>
      <c r="H198" s="23" t="s">
        <v>80</v>
      </c>
      <c r="I198" s="23" t="s">
        <v>80</v>
      </c>
      <c r="J198" s="23" t="s">
        <v>177</v>
      </c>
      <c r="K198" s="50">
        <v>45190</v>
      </c>
      <c r="L198" s="36">
        <v>119</v>
      </c>
      <c r="M198" s="50">
        <f t="shared" si="6"/>
        <v>45309</v>
      </c>
      <c r="N198" s="26">
        <v>45754</v>
      </c>
      <c r="O198" s="37" t="s">
        <v>929</v>
      </c>
      <c r="P198" s="23" t="s">
        <v>372</v>
      </c>
      <c r="Q198" s="33" t="s">
        <v>55</v>
      </c>
      <c r="R198" s="33" t="s">
        <v>135</v>
      </c>
      <c r="S198" s="33" t="s">
        <v>57</v>
      </c>
      <c r="T198" s="33" t="s">
        <v>67</v>
      </c>
      <c r="U198" s="33" t="s">
        <v>68</v>
      </c>
      <c r="V198" s="33" t="s">
        <v>69</v>
      </c>
      <c r="W198" s="33" t="s">
        <v>34</v>
      </c>
      <c r="X198" s="29"/>
      <c r="Y198" s="30">
        <f t="shared" si="7"/>
        <v>0</v>
      </c>
      <c r="Z198" s="31">
        <v>45566</v>
      </c>
      <c r="AA198" s="31">
        <v>45747</v>
      </c>
    </row>
    <row r="199" spans="1:27" ht="19.5" customHeight="1">
      <c r="A199" s="93">
        <v>11569</v>
      </c>
      <c r="B199" s="86" t="s">
        <v>60</v>
      </c>
      <c r="C199" s="84" t="s">
        <v>186</v>
      </c>
      <c r="D199" s="85" t="s">
        <v>930</v>
      </c>
      <c r="E199" s="29" t="s">
        <v>27</v>
      </c>
      <c r="F199" s="29" t="s">
        <v>931</v>
      </c>
      <c r="G199" s="23" t="s">
        <v>49</v>
      </c>
      <c r="H199" s="23" t="s">
        <v>80</v>
      </c>
      <c r="I199" s="23" t="s">
        <v>167</v>
      </c>
      <c r="J199" s="23" t="s">
        <v>239</v>
      </c>
      <c r="K199" s="50">
        <v>45208</v>
      </c>
      <c r="L199" s="36">
        <v>119</v>
      </c>
      <c r="M199" s="50">
        <f t="shared" si="6"/>
        <v>45327</v>
      </c>
      <c r="N199" s="26">
        <v>45754</v>
      </c>
      <c r="O199" s="37" t="s">
        <v>932</v>
      </c>
      <c r="P199" s="33" t="s">
        <v>168</v>
      </c>
      <c r="Q199" s="33" t="s">
        <v>55</v>
      </c>
      <c r="R199" s="33" t="s">
        <v>135</v>
      </c>
      <c r="S199" s="33" t="s">
        <v>57</v>
      </c>
      <c r="T199" s="33" t="s">
        <v>67</v>
      </c>
      <c r="U199" s="33" t="s">
        <v>68</v>
      </c>
      <c r="V199" s="33" t="s">
        <v>69</v>
      </c>
      <c r="W199" s="33" t="s">
        <v>34</v>
      </c>
      <c r="X199" s="29"/>
      <c r="Y199" s="30">
        <f t="shared" si="7"/>
        <v>0</v>
      </c>
      <c r="Z199" s="31">
        <v>45566</v>
      </c>
      <c r="AA199" s="31">
        <v>45747</v>
      </c>
    </row>
    <row r="200" spans="1:27" ht="19.5" customHeight="1">
      <c r="A200" s="93">
        <v>11571</v>
      </c>
      <c r="B200" s="86" t="s">
        <v>84</v>
      </c>
      <c r="C200" s="84" t="s">
        <v>933</v>
      </c>
      <c r="D200" s="85" t="s">
        <v>934</v>
      </c>
      <c r="E200" s="29" t="s">
        <v>47</v>
      </c>
      <c r="F200" s="29" t="s">
        <v>935</v>
      </c>
      <c r="G200" s="23" t="s">
        <v>248</v>
      </c>
      <c r="H200" s="23" t="s">
        <v>249</v>
      </c>
      <c r="I200" s="23" t="s">
        <v>249</v>
      </c>
      <c r="J200" s="23" t="s">
        <v>646</v>
      </c>
      <c r="K200" s="50">
        <v>45267</v>
      </c>
      <c r="L200" s="36">
        <v>119</v>
      </c>
      <c r="M200" s="50">
        <f t="shared" si="6"/>
        <v>45386</v>
      </c>
      <c r="N200" s="26">
        <v>45754</v>
      </c>
      <c r="O200" s="84" t="s">
        <v>936</v>
      </c>
      <c r="P200" s="89" t="s">
        <v>251</v>
      </c>
      <c r="Q200" s="29" t="s">
        <v>250</v>
      </c>
      <c r="R200" s="28" t="s">
        <v>34</v>
      </c>
      <c r="S200" s="33" t="s">
        <v>35</v>
      </c>
      <c r="T200" s="34" t="s">
        <v>36</v>
      </c>
      <c r="U200" s="34" t="s">
        <v>36</v>
      </c>
      <c r="V200" s="28" t="s">
        <v>34</v>
      </c>
      <c r="W200" s="28" t="s">
        <v>34</v>
      </c>
      <c r="X200" s="29"/>
      <c r="Y200" s="30">
        <f t="shared" si="7"/>
        <v>0</v>
      </c>
      <c r="Z200" s="31">
        <v>45566</v>
      </c>
      <c r="AA200" s="31">
        <v>45747</v>
      </c>
    </row>
    <row r="201" spans="1:27" ht="19.5" customHeight="1">
      <c r="A201" s="93">
        <v>11572</v>
      </c>
      <c r="B201" s="86" t="s">
        <v>60</v>
      </c>
      <c r="C201" s="84" t="s">
        <v>937</v>
      </c>
      <c r="D201" s="85" t="s">
        <v>450</v>
      </c>
      <c r="E201" s="29" t="s">
        <v>27</v>
      </c>
      <c r="F201" s="29" t="s">
        <v>938</v>
      </c>
      <c r="G201" s="23" t="s">
        <v>49</v>
      </c>
      <c r="H201" s="23" t="s">
        <v>189</v>
      </c>
      <c r="I201" s="23" t="s">
        <v>189</v>
      </c>
      <c r="J201" s="23" t="s">
        <v>568</v>
      </c>
      <c r="K201" s="50">
        <v>45299</v>
      </c>
      <c r="L201" s="36">
        <v>119</v>
      </c>
      <c r="M201" s="50">
        <f t="shared" si="6"/>
        <v>45418</v>
      </c>
      <c r="N201" s="26">
        <v>45754</v>
      </c>
      <c r="O201" s="84" t="s">
        <v>939</v>
      </c>
      <c r="P201" s="23" t="s">
        <v>267</v>
      </c>
      <c r="Q201" s="34" t="s">
        <v>55</v>
      </c>
      <c r="R201" s="34" t="s">
        <v>268</v>
      </c>
      <c r="S201" s="34" t="s">
        <v>57</v>
      </c>
      <c r="T201" s="28" t="s">
        <v>95</v>
      </c>
      <c r="U201" s="28" t="s">
        <v>59</v>
      </c>
      <c r="V201" s="28" t="s">
        <v>95</v>
      </c>
      <c r="W201" s="28" t="s">
        <v>95</v>
      </c>
      <c r="X201" s="29"/>
      <c r="Y201" s="30">
        <f t="shared" si="7"/>
        <v>0</v>
      </c>
      <c r="Z201" s="31">
        <v>45566</v>
      </c>
      <c r="AA201" s="31">
        <v>45747</v>
      </c>
    </row>
    <row r="202" spans="1:27" ht="20.25" customHeight="1">
      <c r="A202" s="93">
        <v>11573</v>
      </c>
      <c r="B202" s="86" t="s">
        <v>60</v>
      </c>
      <c r="C202" s="84" t="s">
        <v>940</v>
      </c>
      <c r="D202" s="85" t="s">
        <v>941</v>
      </c>
      <c r="E202" s="29" t="s">
        <v>27</v>
      </c>
      <c r="F202" s="29" t="s">
        <v>942</v>
      </c>
      <c r="G202" s="23" t="s">
        <v>49</v>
      </c>
      <c r="H202" s="23" t="s">
        <v>326</v>
      </c>
      <c r="I202" s="23" t="s">
        <v>327</v>
      </c>
      <c r="J202" s="23" t="s">
        <v>272</v>
      </c>
      <c r="K202" s="50">
        <v>45299</v>
      </c>
      <c r="L202" s="36">
        <v>119</v>
      </c>
      <c r="M202" s="50">
        <f t="shared" si="6"/>
        <v>45418</v>
      </c>
      <c r="N202" s="26">
        <v>45754</v>
      </c>
      <c r="O202" s="84" t="s">
        <v>943</v>
      </c>
      <c r="P202" s="23" t="s">
        <v>329</v>
      </c>
      <c r="Q202" s="23" t="s">
        <v>205</v>
      </c>
      <c r="R202" s="64" t="s">
        <v>330</v>
      </c>
      <c r="S202" s="33" t="s">
        <v>68</v>
      </c>
      <c r="T202" s="34" t="s">
        <v>36</v>
      </c>
      <c r="U202" s="34" t="s">
        <v>36</v>
      </c>
      <c r="V202" s="33" t="s">
        <v>331</v>
      </c>
      <c r="W202" s="28" t="s">
        <v>146</v>
      </c>
      <c r="X202" s="29"/>
      <c r="Y202" s="30">
        <f t="shared" si="7"/>
        <v>0</v>
      </c>
      <c r="Z202" s="31">
        <v>45566</v>
      </c>
      <c r="AA202" s="31">
        <v>45747</v>
      </c>
    </row>
    <row r="203" spans="1:27" ht="20.25" customHeight="1">
      <c r="A203" s="93">
        <v>11574</v>
      </c>
      <c r="B203" s="86" t="s">
        <v>60</v>
      </c>
      <c r="C203" s="84" t="s">
        <v>944</v>
      </c>
      <c r="D203" s="85" t="s">
        <v>945</v>
      </c>
      <c r="E203" s="29" t="s">
        <v>27</v>
      </c>
      <c r="F203" s="29" t="s">
        <v>946</v>
      </c>
      <c r="G203" s="23" t="s">
        <v>49</v>
      </c>
      <c r="H203" s="23" t="s">
        <v>118</v>
      </c>
      <c r="I203" s="23" t="s">
        <v>293</v>
      </c>
      <c r="J203" s="23" t="s">
        <v>272</v>
      </c>
      <c r="K203" s="50">
        <v>45299</v>
      </c>
      <c r="L203" s="36">
        <v>119</v>
      </c>
      <c r="M203" s="50">
        <f t="shared" si="6"/>
        <v>45418</v>
      </c>
      <c r="N203" s="26">
        <v>45754</v>
      </c>
      <c r="O203" s="84" t="s">
        <v>947</v>
      </c>
      <c r="P203" s="23" t="s">
        <v>204</v>
      </c>
      <c r="Q203" s="34" t="s">
        <v>205</v>
      </c>
      <c r="R203" s="34" t="s">
        <v>123</v>
      </c>
      <c r="S203" s="34" t="s">
        <v>57</v>
      </c>
      <c r="T203" s="34" t="s">
        <v>58</v>
      </c>
      <c r="U203" s="34" t="s">
        <v>59</v>
      </c>
      <c r="V203" s="34" t="s">
        <v>58</v>
      </c>
      <c r="W203" s="34" t="s">
        <v>58</v>
      </c>
      <c r="X203" s="29"/>
      <c r="Y203" s="30">
        <f t="shared" si="7"/>
        <v>0</v>
      </c>
      <c r="Z203" s="31">
        <v>45566</v>
      </c>
      <c r="AA203" s="31">
        <v>45747</v>
      </c>
    </row>
    <row r="204" spans="1:27" ht="20.25" customHeight="1">
      <c r="A204" s="93">
        <v>11575</v>
      </c>
      <c r="B204" s="86" t="s">
        <v>60</v>
      </c>
      <c r="C204" s="84" t="s">
        <v>948</v>
      </c>
      <c r="D204" s="85" t="s">
        <v>949</v>
      </c>
      <c r="E204" s="29" t="s">
        <v>27</v>
      </c>
      <c r="F204" s="29" t="s">
        <v>950</v>
      </c>
      <c r="G204" s="23" t="s">
        <v>49</v>
      </c>
      <c r="H204" s="23" t="s">
        <v>118</v>
      </c>
      <c r="I204" s="23" t="s">
        <v>293</v>
      </c>
      <c r="J204" s="23" t="s">
        <v>272</v>
      </c>
      <c r="K204" s="50">
        <v>45299</v>
      </c>
      <c r="L204" s="36">
        <v>119</v>
      </c>
      <c r="M204" s="50">
        <f t="shared" si="6"/>
        <v>45418</v>
      </c>
      <c r="N204" s="26">
        <v>45754</v>
      </c>
      <c r="O204" s="84" t="s">
        <v>951</v>
      </c>
      <c r="P204" s="23" t="s">
        <v>204</v>
      </c>
      <c r="Q204" s="34" t="s">
        <v>205</v>
      </c>
      <c r="R204" s="34" t="s">
        <v>123</v>
      </c>
      <c r="S204" s="34" t="s">
        <v>57</v>
      </c>
      <c r="T204" s="34" t="s">
        <v>58</v>
      </c>
      <c r="U204" s="34" t="s">
        <v>59</v>
      </c>
      <c r="V204" s="34" t="s">
        <v>58</v>
      </c>
      <c r="W204" s="34" t="s">
        <v>58</v>
      </c>
      <c r="X204" s="29"/>
      <c r="Y204" s="30">
        <f t="shared" si="7"/>
        <v>0</v>
      </c>
      <c r="Z204" s="31">
        <v>45566</v>
      </c>
      <c r="AA204" s="31">
        <v>45747</v>
      </c>
    </row>
    <row r="205" spans="1:27" ht="20.25" customHeight="1">
      <c r="A205" s="93">
        <v>11576</v>
      </c>
      <c r="B205" s="86" t="s">
        <v>60</v>
      </c>
      <c r="C205" s="84" t="s">
        <v>952</v>
      </c>
      <c r="D205" s="85" t="s">
        <v>953</v>
      </c>
      <c r="E205" s="29" t="s">
        <v>27</v>
      </c>
      <c r="F205" s="29" t="s">
        <v>954</v>
      </c>
      <c r="G205" s="23" t="s">
        <v>49</v>
      </c>
      <c r="H205" s="23" t="s">
        <v>118</v>
      </c>
      <c r="I205" s="23" t="s">
        <v>293</v>
      </c>
      <c r="J205" s="23" t="s">
        <v>272</v>
      </c>
      <c r="K205" s="50">
        <v>45299</v>
      </c>
      <c r="L205" s="36">
        <v>119</v>
      </c>
      <c r="M205" s="50">
        <f t="shared" si="6"/>
        <v>45418</v>
      </c>
      <c r="N205" s="26">
        <v>45754</v>
      </c>
      <c r="O205" s="84" t="s">
        <v>955</v>
      </c>
      <c r="P205" s="23" t="s">
        <v>204</v>
      </c>
      <c r="Q205" s="34" t="s">
        <v>205</v>
      </c>
      <c r="R205" s="34" t="s">
        <v>123</v>
      </c>
      <c r="S205" s="34" t="s">
        <v>57</v>
      </c>
      <c r="T205" s="34" t="s">
        <v>58</v>
      </c>
      <c r="U205" s="34" t="s">
        <v>59</v>
      </c>
      <c r="V205" s="34" t="s">
        <v>58</v>
      </c>
      <c r="W205" s="34" t="s">
        <v>58</v>
      </c>
      <c r="X205" s="29"/>
      <c r="Y205" s="30">
        <f t="shared" si="7"/>
        <v>0</v>
      </c>
      <c r="Z205" s="31">
        <v>45566</v>
      </c>
      <c r="AA205" s="31">
        <v>45747</v>
      </c>
    </row>
    <row r="206" spans="1:27" ht="20.25" customHeight="1">
      <c r="A206" s="93">
        <v>11577</v>
      </c>
      <c r="B206" s="86" t="s">
        <v>60</v>
      </c>
      <c r="C206" s="84" t="s">
        <v>956</v>
      </c>
      <c r="D206" s="85" t="s">
        <v>957</v>
      </c>
      <c r="E206" s="29" t="s">
        <v>27</v>
      </c>
      <c r="F206" s="29" t="s">
        <v>958</v>
      </c>
      <c r="G206" s="23" t="s">
        <v>49</v>
      </c>
      <c r="H206" s="23" t="s">
        <v>118</v>
      </c>
      <c r="I206" s="23" t="s">
        <v>293</v>
      </c>
      <c r="J206" s="23" t="s">
        <v>272</v>
      </c>
      <c r="K206" s="50">
        <v>45299</v>
      </c>
      <c r="L206" s="36">
        <v>119</v>
      </c>
      <c r="M206" s="50">
        <f>K206+L206</f>
        <v>45418</v>
      </c>
      <c r="N206" s="26">
        <v>45754</v>
      </c>
      <c r="O206" s="84" t="s">
        <v>959</v>
      </c>
      <c r="P206" s="23" t="s">
        <v>204</v>
      </c>
      <c r="Q206" s="34" t="s">
        <v>205</v>
      </c>
      <c r="R206" s="34" t="s">
        <v>123</v>
      </c>
      <c r="S206" s="34" t="s">
        <v>57</v>
      </c>
      <c r="T206" s="34" t="s">
        <v>58</v>
      </c>
      <c r="U206" s="34" t="s">
        <v>59</v>
      </c>
      <c r="V206" s="34" t="s">
        <v>58</v>
      </c>
      <c r="W206" s="34" t="s">
        <v>58</v>
      </c>
      <c r="X206" s="29"/>
      <c r="Y206" s="30">
        <f t="shared" si="7"/>
        <v>0</v>
      </c>
      <c r="Z206" s="31">
        <v>45566</v>
      </c>
      <c r="AA206" s="31">
        <v>45747</v>
      </c>
    </row>
    <row r="207" spans="1:27" ht="20.25" customHeight="1">
      <c r="A207" s="93">
        <v>11578</v>
      </c>
      <c r="B207" s="86" t="s">
        <v>60</v>
      </c>
      <c r="C207" s="84" t="s">
        <v>960</v>
      </c>
      <c r="D207" s="85" t="s">
        <v>961</v>
      </c>
      <c r="E207" s="29" t="s">
        <v>27</v>
      </c>
      <c r="F207" s="29" t="s">
        <v>962</v>
      </c>
      <c r="G207" s="23" t="s">
        <v>49</v>
      </c>
      <c r="H207" s="23" t="s">
        <v>118</v>
      </c>
      <c r="I207" s="23" t="s">
        <v>293</v>
      </c>
      <c r="J207" s="23" t="s">
        <v>272</v>
      </c>
      <c r="K207" s="50">
        <v>45299</v>
      </c>
      <c r="L207" s="36">
        <v>119</v>
      </c>
      <c r="M207" s="50">
        <f t="shared" si="6"/>
        <v>45418</v>
      </c>
      <c r="N207" s="26">
        <v>45754</v>
      </c>
      <c r="O207" s="84" t="s">
        <v>963</v>
      </c>
      <c r="P207" s="23" t="s">
        <v>204</v>
      </c>
      <c r="Q207" s="34" t="s">
        <v>205</v>
      </c>
      <c r="R207" s="34" t="s">
        <v>123</v>
      </c>
      <c r="S207" s="34" t="s">
        <v>57</v>
      </c>
      <c r="T207" s="34" t="s">
        <v>58</v>
      </c>
      <c r="U207" s="34" t="s">
        <v>59</v>
      </c>
      <c r="V207" s="34" t="s">
        <v>58</v>
      </c>
      <c r="W207" s="34" t="s">
        <v>58</v>
      </c>
      <c r="X207" s="29"/>
      <c r="Y207" s="30">
        <f t="shared" si="7"/>
        <v>0</v>
      </c>
      <c r="Z207" s="31">
        <v>45566</v>
      </c>
      <c r="AA207" s="31">
        <v>45747</v>
      </c>
    </row>
    <row r="208" spans="1:27" ht="20.25" customHeight="1">
      <c r="A208" s="93">
        <v>11579</v>
      </c>
      <c r="B208" s="86" t="s">
        <v>84</v>
      </c>
      <c r="C208" s="84" t="s">
        <v>964</v>
      </c>
      <c r="D208" s="85" t="s">
        <v>965</v>
      </c>
      <c r="E208" s="29" t="s">
        <v>47</v>
      </c>
      <c r="F208" s="29" t="s">
        <v>966</v>
      </c>
      <c r="G208" s="23" t="s">
        <v>49</v>
      </c>
      <c r="H208" s="23" t="s">
        <v>50</v>
      </c>
      <c r="I208" s="23" t="s">
        <v>51</v>
      </c>
      <c r="J208" s="23" t="s">
        <v>272</v>
      </c>
      <c r="K208" s="50">
        <v>45299</v>
      </c>
      <c r="L208" s="36">
        <v>119</v>
      </c>
      <c r="M208" s="50">
        <f t="shared" si="6"/>
        <v>45418</v>
      </c>
      <c r="N208" s="26">
        <v>45754</v>
      </c>
      <c r="O208" s="84" t="s">
        <v>967</v>
      </c>
      <c r="P208" s="23" t="s">
        <v>54</v>
      </c>
      <c r="Q208" s="33" t="s">
        <v>55</v>
      </c>
      <c r="R208" s="34" t="s">
        <v>56</v>
      </c>
      <c r="S208" s="34" t="s">
        <v>57</v>
      </c>
      <c r="T208" s="34" t="s">
        <v>58</v>
      </c>
      <c r="U208" s="33" t="s">
        <v>59</v>
      </c>
      <c r="V208" s="34" t="s">
        <v>58</v>
      </c>
      <c r="W208" s="34" t="s">
        <v>58</v>
      </c>
      <c r="X208" s="29"/>
      <c r="Y208" s="30">
        <f t="shared" si="7"/>
        <v>0</v>
      </c>
      <c r="Z208" s="31">
        <v>45566</v>
      </c>
      <c r="AA208" s="31">
        <v>45747</v>
      </c>
    </row>
    <row r="209" spans="1:27" ht="19.5" customHeight="1">
      <c r="A209" s="93">
        <v>11580</v>
      </c>
      <c r="B209" s="86" t="s">
        <v>84</v>
      </c>
      <c r="C209" s="84" t="s">
        <v>968</v>
      </c>
      <c r="D209" s="85" t="s">
        <v>969</v>
      </c>
      <c r="E209" s="29" t="s">
        <v>47</v>
      </c>
      <c r="F209" s="29" t="s">
        <v>970</v>
      </c>
      <c r="G209" s="23" t="s">
        <v>49</v>
      </c>
      <c r="H209" s="23" t="s">
        <v>50</v>
      </c>
      <c r="I209" s="23" t="s">
        <v>209</v>
      </c>
      <c r="J209" s="23" t="s">
        <v>272</v>
      </c>
      <c r="K209" s="50">
        <v>45299</v>
      </c>
      <c r="L209" s="36">
        <v>119</v>
      </c>
      <c r="M209" s="50">
        <f t="shared" si="6"/>
        <v>45418</v>
      </c>
      <c r="N209" s="26">
        <v>45754</v>
      </c>
      <c r="O209" s="84" t="s">
        <v>971</v>
      </c>
      <c r="P209" s="33" t="s">
        <v>211</v>
      </c>
      <c r="Q209" s="33" t="s">
        <v>55</v>
      </c>
      <c r="R209" s="34" t="s">
        <v>56</v>
      </c>
      <c r="S209" s="33" t="s">
        <v>57</v>
      </c>
      <c r="T209" s="34" t="s">
        <v>58</v>
      </c>
      <c r="U209" s="33" t="s">
        <v>59</v>
      </c>
      <c r="V209" s="34" t="s">
        <v>58</v>
      </c>
      <c r="W209" s="34" t="s">
        <v>58</v>
      </c>
      <c r="X209" s="29"/>
      <c r="Y209" s="30">
        <f t="shared" si="7"/>
        <v>0</v>
      </c>
      <c r="Z209" s="31">
        <v>45566</v>
      </c>
      <c r="AA209" s="31">
        <v>45747</v>
      </c>
    </row>
    <row r="210" spans="1:27" ht="19.5" customHeight="1">
      <c r="A210" s="93">
        <v>11581</v>
      </c>
      <c r="B210" s="86" t="s">
        <v>84</v>
      </c>
      <c r="C210" s="84" t="s">
        <v>972</v>
      </c>
      <c r="D210" s="85" t="s">
        <v>973</v>
      </c>
      <c r="E210" s="29" t="s">
        <v>47</v>
      </c>
      <c r="F210" s="29" t="s">
        <v>974</v>
      </c>
      <c r="G210" s="23" t="s">
        <v>49</v>
      </c>
      <c r="H210" s="23" t="s">
        <v>219</v>
      </c>
      <c r="I210" s="23" t="s">
        <v>602</v>
      </c>
      <c r="J210" s="23" t="s">
        <v>339</v>
      </c>
      <c r="K210" s="50">
        <v>45299</v>
      </c>
      <c r="L210" s="36">
        <v>119</v>
      </c>
      <c r="M210" s="50">
        <f>K210+L210</f>
        <v>45418</v>
      </c>
      <c r="N210" s="26">
        <v>45754</v>
      </c>
      <c r="O210" s="84" t="s">
        <v>975</v>
      </c>
      <c r="P210" s="23" t="s">
        <v>222</v>
      </c>
      <c r="Q210" s="34" t="s">
        <v>68</v>
      </c>
      <c r="R210" s="48" t="s">
        <v>36</v>
      </c>
      <c r="S210" s="48" t="s">
        <v>36</v>
      </c>
      <c r="T210" s="48" t="s">
        <v>36</v>
      </c>
      <c r="U210" s="48" t="s">
        <v>36</v>
      </c>
      <c r="V210" s="33" t="s">
        <v>535</v>
      </c>
      <c r="W210" s="27" t="s">
        <v>223</v>
      </c>
      <c r="X210" s="29"/>
      <c r="Y210" s="30">
        <f t="shared" si="7"/>
        <v>0</v>
      </c>
      <c r="Z210" s="31">
        <v>45566</v>
      </c>
      <c r="AA210" s="31">
        <v>45747</v>
      </c>
    </row>
    <row r="211" spans="1:27" ht="19.5" customHeight="1">
      <c r="A211" s="93">
        <v>11584</v>
      </c>
      <c r="B211" s="86" t="s">
        <v>60</v>
      </c>
      <c r="C211" s="84" t="s">
        <v>976</v>
      </c>
      <c r="D211" s="85" t="s">
        <v>977</v>
      </c>
      <c r="E211" s="29" t="s">
        <v>27</v>
      </c>
      <c r="F211" s="29" t="s">
        <v>978</v>
      </c>
      <c r="G211" s="23" t="s">
        <v>49</v>
      </c>
      <c r="H211" s="23" t="s">
        <v>219</v>
      </c>
      <c r="I211" s="23" t="s">
        <v>602</v>
      </c>
      <c r="J211" s="23" t="s">
        <v>339</v>
      </c>
      <c r="K211" s="50">
        <v>45404</v>
      </c>
      <c r="L211" s="36">
        <v>119</v>
      </c>
      <c r="M211" s="50">
        <f t="shared" si="6"/>
        <v>45523</v>
      </c>
      <c r="N211" s="26">
        <v>45754</v>
      </c>
      <c r="O211" s="84" t="s">
        <v>979</v>
      </c>
      <c r="P211" s="23" t="s">
        <v>222</v>
      </c>
      <c r="Q211" s="34" t="s">
        <v>68</v>
      </c>
      <c r="R211" s="48" t="s">
        <v>36</v>
      </c>
      <c r="S211" s="48" t="s">
        <v>36</v>
      </c>
      <c r="T211" s="48" t="s">
        <v>36</v>
      </c>
      <c r="U211" s="48" t="s">
        <v>36</v>
      </c>
      <c r="V211" s="33" t="s">
        <v>535</v>
      </c>
      <c r="W211" s="27" t="s">
        <v>223</v>
      </c>
      <c r="X211" s="29"/>
      <c r="Y211" s="30">
        <f t="shared" si="7"/>
        <v>0</v>
      </c>
      <c r="Z211" s="31">
        <v>45566</v>
      </c>
      <c r="AA211" s="31">
        <v>45747</v>
      </c>
    </row>
    <row r="212" spans="1:27" ht="19.5" customHeight="1">
      <c r="A212" s="93">
        <v>11585</v>
      </c>
      <c r="B212" s="86" t="s">
        <v>60</v>
      </c>
      <c r="C212" s="84" t="s">
        <v>980</v>
      </c>
      <c r="D212" s="85" t="s">
        <v>981</v>
      </c>
      <c r="E212" s="29" t="s">
        <v>27</v>
      </c>
      <c r="F212" s="29" t="s">
        <v>982</v>
      </c>
      <c r="G212" s="23" t="s">
        <v>49</v>
      </c>
      <c r="H212" s="23" t="s">
        <v>326</v>
      </c>
      <c r="I212" s="23" t="s">
        <v>853</v>
      </c>
      <c r="J212" s="23" t="s">
        <v>65</v>
      </c>
      <c r="K212" s="50">
        <v>45419</v>
      </c>
      <c r="L212" s="36">
        <v>119</v>
      </c>
      <c r="M212" s="50">
        <f t="shared" si="6"/>
        <v>45538</v>
      </c>
      <c r="N212" s="26">
        <v>45754</v>
      </c>
      <c r="O212" s="84" t="s">
        <v>855</v>
      </c>
      <c r="P212" s="28" t="s">
        <v>330</v>
      </c>
      <c r="Q212" s="28" t="s">
        <v>68</v>
      </c>
      <c r="R212" s="65" t="s">
        <v>146</v>
      </c>
      <c r="S212" s="65" t="s">
        <v>59</v>
      </c>
      <c r="T212" s="34" t="s">
        <v>36</v>
      </c>
      <c r="U212" s="34" t="s">
        <v>36</v>
      </c>
      <c r="V212" s="33" t="s">
        <v>146</v>
      </c>
      <c r="W212" s="65" t="s">
        <v>146</v>
      </c>
      <c r="X212" s="29"/>
      <c r="Y212" s="30">
        <f t="shared" si="7"/>
        <v>0</v>
      </c>
      <c r="Z212" s="31">
        <v>45566</v>
      </c>
      <c r="AA212" s="31">
        <v>45747</v>
      </c>
    </row>
    <row r="213" spans="1:27" ht="19.5" customHeight="1">
      <c r="A213" s="89">
        <v>11586</v>
      </c>
      <c r="B213" s="86" t="s">
        <v>84</v>
      </c>
      <c r="C213" s="84" t="s">
        <v>577</v>
      </c>
      <c r="D213" s="85" t="s">
        <v>983</v>
      </c>
      <c r="E213" s="29" t="s">
        <v>47</v>
      </c>
      <c r="F213" s="29" t="s">
        <v>984</v>
      </c>
      <c r="G213" s="23" t="s">
        <v>49</v>
      </c>
      <c r="H213" s="23" t="s">
        <v>219</v>
      </c>
      <c r="I213" s="23" t="s">
        <v>602</v>
      </c>
      <c r="J213" s="23" t="s">
        <v>920</v>
      </c>
      <c r="K213" s="50">
        <v>45433</v>
      </c>
      <c r="L213" s="42">
        <v>149</v>
      </c>
      <c r="M213" s="50">
        <f>K213+L213</f>
        <v>45582</v>
      </c>
      <c r="N213" s="26">
        <v>45754</v>
      </c>
      <c r="O213" s="84" t="s">
        <v>985</v>
      </c>
      <c r="P213" s="23" t="s">
        <v>222</v>
      </c>
      <c r="Q213" s="34" t="s">
        <v>68</v>
      </c>
      <c r="R213" s="48" t="s">
        <v>36</v>
      </c>
      <c r="S213" s="48" t="s">
        <v>36</v>
      </c>
      <c r="T213" s="48" t="s">
        <v>36</v>
      </c>
      <c r="U213" s="48" t="s">
        <v>36</v>
      </c>
      <c r="V213" s="33" t="s">
        <v>535</v>
      </c>
      <c r="W213" s="27" t="s">
        <v>223</v>
      </c>
      <c r="X213" s="29"/>
      <c r="Y213" s="30">
        <f>X213*0.5</f>
        <v>0</v>
      </c>
      <c r="Z213" s="31">
        <v>45582</v>
      </c>
      <c r="AA213" s="31">
        <v>45747</v>
      </c>
    </row>
    <row r="214" spans="1:27" ht="19.5" customHeight="1">
      <c r="A214" s="93">
        <v>11587</v>
      </c>
      <c r="B214" s="86" t="s">
        <v>84</v>
      </c>
      <c r="C214" s="84" t="s">
        <v>986</v>
      </c>
      <c r="D214" s="85" t="s">
        <v>987</v>
      </c>
      <c r="E214" s="29" t="s">
        <v>47</v>
      </c>
      <c r="F214" s="29" t="s">
        <v>988</v>
      </c>
      <c r="G214" s="23" t="s">
        <v>49</v>
      </c>
      <c r="H214" s="23" t="s">
        <v>50</v>
      </c>
      <c r="I214" s="23" t="s">
        <v>209</v>
      </c>
      <c r="J214" s="23" t="s">
        <v>133</v>
      </c>
      <c r="K214" s="50">
        <v>45433</v>
      </c>
      <c r="L214" s="36">
        <v>119</v>
      </c>
      <c r="M214" s="50">
        <f t="shared" si="6"/>
        <v>45552</v>
      </c>
      <c r="N214" s="26">
        <v>45754</v>
      </c>
      <c r="O214" s="84" t="s">
        <v>211</v>
      </c>
      <c r="P214" s="34" t="s">
        <v>56</v>
      </c>
      <c r="Q214" s="33" t="s">
        <v>57</v>
      </c>
      <c r="R214" s="34" t="s">
        <v>58</v>
      </c>
      <c r="S214" s="33" t="s">
        <v>59</v>
      </c>
      <c r="T214" s="34" t="s">
        <v>36</v>
      </c>
      <c r="U214" s="34" t="s">
        <v>36</v>
      </c>
      <c r="V214" s="34" t="s">
        <v>58</v>
      </c>
      <c r="W214" s="34" t="s">
        <v>58</v>
      </c>
      <c r="X214" s="29"/>
      <c r="Y214" s="30">
        <f t="shared" si="7"/>
        <v>0</v>
      </c>
      <c r="Z214" s="31">
        <v>45566</v>
      </c>
      <c r="AA214" s="31">
        <v>45747</v>
      </c>
    </row>
    <row r="215" spans="1:27" ht="19.5" customHeight="1">
      <c r="A215" s="89">
        <v>11589</v>
      </c>
      <c r="B215" s="86" t="s">
        <v>84</v>
      </c>
      <c r="C215" s="84" t="s">
        <v>989</v>
      </c>
      <c r="D215" s="85" t="s">
        <v>990</v>
      </c>
      <c r="E215" s="29" t="s">
        <v>47</v>
      </c>
      <c r="F215" s="29" t="s">
        <v>991</v>
      </c>
      <c r="G215" s="23" t="s">
        <v>49</v>
      </c>
      <c r="H215" s="23" t="s">
        <v>326</v>
      </c>
      <c r="I215" s="23" t="s">
        <v>853</v>
      </c>
      <c r="J215" s="23" t="s">
        <v>920</v>
      </c>
      <c r="K215" s="50">
        <v>45511</v>
      </c>
      <c r="L215" s="89">
        <v>119</v>
      </c>
      <c r="M215" s="50">
        <f t="shared" si="6"/>
        <v>45630</v>
      </c>
      <c r="N215" s="26">
        <v>45754</v>
      </c>
      <c r="O215" s="37" t="s">
        <v>992</v>
      </c>
      <c r="P215" s="28" t="s">
        <v>855</v>
      </c>
      <c r="Q215" s="28" t="s">
        <v>205</v>
      </c>
      <c r="R215" s="28" t="s">
        <v>330</v>
      </c>
      <c r="S215" s="28" t="s">
        <v>68</v>
      </c>
      <c r="T215" s="34" t="s">
        <v>36</v>
      </c>
      <c r="U215" s="34" t="s">
        <v>36</v>
      </c>
      <c r="V215" s="33" t="s">
        <v>331</v>
      </c>
      <c r="W215" s="65" t="s">
        <v>146</v>
      </c>
      <c r="X215" s="29"/>
      <c r="Y215" s="30">
        <f t="shared" si="7"/>
        <v>0</v>
      </c>
      <c r="Z215" s="31">
        <v>45630</v>
      </c>
      <c r="AA215" s="31">
        <v>45747</v>
      </c>
    </row>
    <row r="216" spans="1:27" ht="19.5" customHeight="1">
      <c r="A216" s="89">
        <v>11590</v>
      </c>
      <c r="B216" s="86" t="s">
        <v>84</v>
      </c>
      <c r="C216" s="84" t="s">
        <v>993</v>
      </c>
      <c r="D216" s="85" t="s">
        <v>994</v>
      </c>
      <c r="E216" s="29" t="s">
        <v>47</v>
      </c>
      <c r="F216" s="29" t="s">
        <v>995</v>
      </c>
      <c r="G216" s="23" t="s">
        <v>49</v>
      </c>
      <c r="H216" s="23" t="s">
        <v>326</v>
      </c>
      <c r="I216" s="23" t="s">
        <v>362</v>
      </c>
      <c r="J216" s="23" t="s">
        <v>920</v>
      </c>
      <c r="K216" s="50">
        <v>45511</v>
      </c>
      <c r="L216" s="89">
        <v>119</v>
      </c>
      <c r="M216" s="50">
        <f t="shared" si="6"/>
        <v>45630</v>
      </c>
      <c r="N216" s="26">
        <v>45754</v>
      </c>
      <c r="O216" s="37" t="s">
        <v>996</v>
      </c>
      <c r="P216" s="27" t="s">
        <v>364</v>
      </c>
      <c r="Q216" s="27" t="s">
        <v>55</v>
      </c>
      <c r="R216" s="28" t="s">
        <v>330</v>
      </c>
      <c r="S216" s="28" t="s">
        <v>68</v>
      </c>
      <c r="T216" s="28" t="s">
        <v>36</v>
      </c>
      <c r="U216" s="28" t="s">
        <v>36</v>
      </c>
      <c r="V216" s="27" t="s">
        <v>331</v>
      </c>
      <c r="W216" s="28" t="s">
        <v>146</v>
      </c>
      <c r="X216" s="29"/>
      <c r="Y216" s="30">
        <f t="shared" si="7"/>
        <v>0</v>
      </c>
      <c r="Z216" s="31">
        <v>45630</v>
      </c>
      <c r="AA216" s="31">
        <v>45747</v>
      </c>
    </row>
    <row r="217" spans="1:27" ht="19.5" customHeight="1">
      <c r="A217" s="89">
        <v>11591</v>
      </c>
      <c r="B217" s="86" t="s">
        <v>60</v>
      </c>
      <c r="C217" s="84" t="s">
        <v>997</v>
      </c>
      <c r="D217" s="85" t="s">
        <v>998</v>
      </c>
      <c r="E217" s="29" t="s">
        <v>27</v>
      </c>
      <c r="F217" s="29" t="s">
        <v>999</v>
      </c>
      <c r="G217" s="23" t="s">
        <v>49</v>
      </c>
      <c r="H217" s="23" t="s">
        <v>326</v>
      </c>
      <c r="I217" s="23" t="s">
        <v>853</v>
      </c>
      <c r="J217" s="23" t="s">
        <v>920</v>
      </c>
      <c r="K217" s="50">
        <v>45558</v>
      </c>
      <c r="L217" s="89">
        <v>119</v>
      </c>
      <c r="M217" s="50">
        <f t="shared" si="6"/>
        <v>45677</v>
      </c>
      <c r="N217" s="26">
        <v>45754</v>
      </c>
      <c r="O217" s="37" t="s">
        <v>1000</v>
      </c>
      <c r="P217" s="28" t="s">
        <v>855</v>
      </c>
      <c r="Q217" s="28" t="s">
        <v>205</v>
      </c>
      <c r="R217" s="28" t="s">
        <v>330</v>
      </c>
      <c r="S217" s="28" t="s">
        <v>68</v>
      </c>
      <c r="T217" s="34" t="s">
        <v>36</v>
      </c>
      <c r="U217" s="34" t="s">
        <v>36</v>
      </c>
      <c r="V217" s="33" t="s">
        <v>331</v>
      </c>
      <c r="W217" s="65" t="s">
        <v>146</v>
      </c>
      <c r="X217" s="29"/>
      <c r="Y217" s="30">
        <f t="shared" si="7"/>
        <v>0</v>
      </c>
      <c r="Z217" s="31">
        <v>45677</v>
      </c>
      <c r="AA217" s="31">
        <v>45747</v>
      </c>
    </row>
    <row r="218" spans="1:27" ht="19.5" customHeight="1">
      <c r="A218" s="89">
        <v>11592</v>
      </c>
      <c r="B218" s="86" t="s">
        <v>84</v>
      </c>
      <c r="C218" s="84" t="s">
        <v>1001</v>
      </c>
      <c r="D218" s="85" t="s">
        <v>1002</v>
      </c>
      <c r="E218" s="29" t="s">
        <v>47</v>
      </c>
      <c r="F218" s="29" t="s">
        <v>1003</v>
      </c>
      <c r="G218" s="23" t="s">
        <v>49</v>
      </c>
      <c r="H218" s="23" t="s">
        <v>326</v>
      </c>
      <c r="I218" s="23" t="s">
        <v>327</v>
      </c>
      <c r="J218" s="23" t="s">
        <v>920</v>
      </c>
      <c r="K218" s="50">
        <v>45617</v>
      </c>
      <c r="L218" s="89">
        <v>119</v>
      </c>
      <c r="M218" s="50">
        <f t="shared" si="6"/>
        <v>45736</v>
      </c>
      <c r="N218" s="26">
        <v>45754</v>
      </c>
      <c r="O218" s="37" t="s">
        <v>1004</v>
      </c>
      <c r="P218" s="23" t="s">
        <v>329</v>
      </c>
      <c r="Q218" s="23" t="s">
        <v>205</v>
      </c>
      <c r="R218" s="64" t="s">
        <v>330</v>
      </c>
      <c r="S218" s="33" t="s">
        <v>68</v>
      </c>
      <c r="T218" s="34" t="s">
        <v>36</v>
      </c>
      <c r="U218" s="34" t="s">
        <v>36</v>
      </c>
      <c r="V218" s="33" t="s">
        <v>331</v>
      </c>
      <c r="W218" s="28" t="s">
        <v>146</v>
      </c>
      <c r="X218" s="29"/>
      <c r="Y218" s="30">
        <f t="shared" si="7"/>
        <v>0</v>
      </c>
      <c r="Z218" s="31">
        <v>45736</v>
      </c>
      <c r="AA218" s="31">
        <v>45747</v>
      </c>
    </row>
  </sheetData>
  <mergeCells count="3">
    <mergeCell ref="P2:Q2"/>
    <mergeCell ref="R2:S2"/>
    <mergeCell ref="T2:U2"/>
  </mergeCells>
  <pageMargins left="0.27559055118110237" right="0.27559055118110237" top="0.27559055118110237" bottom="0.31496062992125984" header="0.15748031496062992" footer="0.31496062992125984"/>
  <pageSetup paperSize="9" scale="62" orientation="landscape"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2A8B84-4DE8-4FB8-AC70-E593615BEBE3}">
  <dimension ref="A1:C217"/>
  <sheetViews>
    <sheetView tabSelected="1" topLeftCell="A212" zoomScaleNormal="100" workbookViewId="0">
      <selection activeCell="C217" sqref="A41:XFD217"/>
    </sheetView>
  </sheetViews>
  <sheetFormatPr defaultColWidth="9" defaultRowHeight="14.25"/>
  <cols>
    <col min="1" max="1" width="10.75" style="118" customWidth="1"/>
    <col min="2" max="2" width="12.375" style="115" customWidth="1"/>
    <col min="3" max="3" width="9.625" style="115" customWidth="1"/>
    <col min="4" max="16384" width="9" style="115"/>
  </cols>
  <sheetData>
    <row r="1" spans="1:3" ht="15">
      <c r="A1" s="113" t="s">
        <v>0</v>
      </c>
      <c r="B1" s="113" t="s">
        <v>2</v>
      </c>
      <c r="C1" s="114" t="s">
        <v>1005</v>
      </c>
    </row>
    <row r="2" spans="1:3" ht="56.25" customHeight="1">
      <c r="A2" s="116">
        <v>11002</v>
      </c>
      <c r="B2" s="117" t="s">
        <v>25</v>
      </c>
      <c r="C2" s="118" t="e" vm="1">
        <v>#VALUE!</v>
      </c>
    </row>
    <row r="3" spans="1:3" ht="56.25" customHeight="1">
      <c r="A3" s="116">
        <v>11007</v>
      </c>
      <c r="B3" s="117" t="s">
        <v>37</v>
      </c>
      <c r="C3" s="118" t="e" vm="2">
        <v>#VALUE!</v>
      </c>
    </row>
    <row r="4" spans="1:3" ht="56.25" customHeight="1">
      <c r="A4" s="116">
        <v>11011</v>
      </c>
      <c r="B4" s="117" t="s">
        <v>45</v>
      </c>
      <c r="C4" s="118" t="e" vm="3">
        <v>#VALUE!</v>
      </c>
    </row>
    <row r="5" spans="1:3" ht="56.25" customHeight="1">
      <c r="A5" s="119">
        <v>11022</v>
      </c>
      <c r="B5" s="117" t="s">
        <v>61</v>
      </c>
      <c r="C5" s="118" t="e" vm="4">
        <v>#VALUE!</v>
      </c>
    </row>
    <row r="6" spans="1:3" ht="56.25" customHeight="1">
      <c r="A6" s="119">
        <v>11023</v>
      </c>
      <c r="B6" s="117" t="s">
        <v>70</v>
      </c>
      <c r="C6" s="118" t="e" vm="5">
        <v>#VALUE!</v>
      </c>
    </row>
    <row r="7" spans="1:3" ht="56.25" customHeight="1">
      <c r="A7" s="119">
        <v>11028</v>
      </c>
      <c r="B7" s="117" t="s">
        <v>77</v>
      </c>
      <c r="C7" s="118" t="e" vm="6">
        <v>#VALUE!</v>
      </c>
    </row>
    <row r="8" spans="1:3" ht="56.25" customHeight="1">
      <c r="A8" s="119">
        <v>11029</v>
      </c>
      <c r="B8" s="117" t="s">
        <v>85</v>
      </c>
      <c r="C8" s="118" t="e" vm="7">
        <v>#VALUE!</v>
      </c>
    </row>
    <row r="9" spans="1:3" ht="56.25" customHeight="1">
      <c r="A9" s="119">
        <v>11042</v>
      </c>
      <c r="B9" s="117" t="s">
        <v>96</v>
      </c>
      <c r="C9" s="118" t="e" vm="8">
        <v>#VALUE!</v>
      </c>
    </row>
    <row r="10" spans="1:3" ht="56.25" customHeight="1">
      <c r="A10" s="119">
        <v>11046</v>
      </c>
      <c r="B10" s="117" t="s">
        <v>103</v>
      </c>
      <c r="C10" s="118" t="e" vm="9">
        <v>#VALUE!</v>
      </c>
    </row>
    <row r="11" spans="1:3" ht="56.25" customHeight="1">
      <c r="A11" s="119">
        <v>11054</v>
      </c>
      <c r="B11" s="117" t="s">
        <v>108</v>
      </c>
      <c r="C11" s="118" t="e" vm="10">
        <v>#VALUE!</v>
      </c>
    </row>
    <row r="12" spans="1:3" ht="56.25" customHeight="1">
      <c r="A12" s="119">
        <v>11063</v>
      </c>
      <c r="B12" s="117" t="s">
        <v>115</v>
      </c>
      <c r="C12" s="118" t="e" vm="11">
        <v>#VALUE!</v>
      </c>
    </row>
    <row r="13" spans="1:3" ht="56.25" customHeight="1">
      <c r="A13" s="119">
        <v>11069</v>
      </c>
      <c r="B13" s="117" t="s">
        <v>124</v>
      </c>
      <c r="C13" s="118" t="e" vm="12">
        <v>#VALUE!</v>
      </c>
    </row>
    <row r="14" spans="1:3" ht="56.25" customHeight="1">
      <c r="A14" s="119">
        <v>11077</v>
      </c>
      <c r="B14" s="117" t="s">
        <v>129</v>
      </c>
      <c r="C14" s="118" t="e" vm="13">
        <v>#VALUE!</v>
      </c>
    </row>
    <row r="15" spans="1:3" ht="56.25" customHeight="1">
      <c r="A15" s="119">
        <v>11082</v>
      </c>
      <c r="B15" s="117" t="s">
        <v>136</v>
      </c>
      <c r="C15" s="118" t="e" vm="14">
        <v>#VALUE!</v>
      </c>
    </row>
    <row r="16" spans="1:3" ht="56.25" customHeight="1">
      <c r="A16" s="119">
        <v>11087</v>
      </c>
      <c r="B16" s="117" t="s">
        <v>141</v>
      </c>
      <c r="C16" s="118" t="e" vm="15">
        <v>#VALUE!</v>
      </c>
    </row>
    <row r="17" spans="1:3" ht="56.25" customHeight="1">
      <c r="A17" s="119">
        <v>11091</v>
      </c>
      <c r="B17" s="117" t="s">
        <v>147</v>
      </c>
      <c r="C17" s="118" t="e" vm="16">
        <v>#VALUE!</v>
      </c>
    </row>
    <row r="18" spans="1:3" ht="56.25" customHeight="1">
      <c r="A18" s="119">
        <v>11092</v>
      </c>
      <c r="B18" s="117" t="s">
        <v>151</v>
      </c>
      <c r="C18" s="118" t="e" vm="17">
        <v>#VALUE!</v>
      </c>
    </row>
    <row r="19" spans="1:3" ht="56.25" customHeight="1">
      <c r="A19" s="119">
        <v>11093</v>
      </c>
      <c r="B19" s="117" t="s">
        <v>159</v>
      </c>
      <c r="C19" s="118" t="e" vm="18">
        <v>#VALUE!</v>
      </c>
    </row>
    <row r="20" spans="1:3" ht="56.25" customHeight="1">
      <c r="A20" s="119">
        <v>11095</v>
      </c>
      <c r="B20" s="117" t="s">
        <v>164</v>
      </c>
      <c r="C20" s="118" t="e" vm="19">
        <v>#VALUE!</v>
      </c>
    </row>
    <row r="21" spans="1:3" ht="56.25" customHeight="1">
      <c r="A21" s="119">
        <v>11096</v>
      </c>
      <c r="B21" s="117" t="s">
        <v>169</v>
      </c>
      <c r="C21" s="118" t="e" vm="20">
        <v>#VALUE!</v>
      </c>
    </row>
    <row r="22" spans="1:3" ht="56.25" customHeight="1">
      <c r="A22" s="119">
        <v>11106</v>
      </c>
      <c r="B22" s="117" t="s">
        <v>174</v>
      </c>
      <c r="C22" s="118" t="e" vm="21">
        <v>#VALUE!</v>
      </c>
    </row>
    <row r="23" spans="1:3" ht="56.25" customHeight="1">
      <c r="A23" s="119">
        <v>11107</v>
      </c>
      <c r="B23" s="117" t="s">
        <v>179</v>
      </c>
      <c r="C23" s="118" t="e" vm="22">
        <v>#VALUE!</v>
      </c>
    </row>
    <row r="24" spans="1:3" ht="56.25" customHeight="1">
      <c r="A24" s="119">
        <v>11108</v>
      </c>
      <c r="B24" s="117" t="s">
        <v>186</v>
      </c>
      <c r="C24" s="118" t="e" vm="23">
        <v>#VALUE!</v>
      </c>
    </row>
    <row r="25" spans="1:3" ht="56.25" customHeight="1">
      <c r="A25" s="119">
        <v>11110</v>
      </c>
      <c r="B25" s="117" t="s">
        <v>191</v>
      </c>
      <c r="C25" s="118" t="e" vm="24">
        <v>#VALUE!</v>
      </c>
    </row>
    <row r="26" spans="1:3" ht="56.25" customHeight="1">
      <c r="A26" s="119">
        <v>11117</v>
      </c>
      <c r="B26" s="117" t="s">
        <v>195</v>
      </c>
      <c r="C26" s="118" t="e" vm="25">
        <v>#VALUE!</v>
      </c>
    </row>
    <row r="27" spans="1:3" ht="56.25" customHeight="1">
      <c r="A27" s="119">
        <v>11123</v>
      </c>
      <c r="B27" s="117" t="s">
        <v>199</v>
      </c>
      <c r="C27" s="118" t="e" vm="26">
        <v>#VALUE!</v>
      </c>
    </row>
    <row r="28" spans="1:3" ht="56.25" customHeight="1">
      <c r="A28" s="119">
        <v>11124</v>
      </c>
      <c r="B28" s="117" t="s">
        <v>206</v>
      </c>
      <c r="C28" s="118" t="e" vm="27">
        <v>#VALUE!</v>
      </c>
    </row>
    <row r="29" spans="1:3" ht="56.25" customHeight="1">
      <c r="A29" s="119">
        <v>11125</v>
      </c>
      <c r="B29" s="117" t="s">
        <v>212</v>
      </c>
      <c r="C29" s="118" t="e" vm="28">
        <v>#VALUE!</v>
      </c>
    </row>
    <row r="30" spans="1:3" ht="56.25" customHeight="1">
      <c r="A30" s="119">
        <v>11127</v>
      </c>
      <c r="B30" s="117" t="s">
        <v>216</v>
      </c>
      <c r="C30" s="118" t="e" vm="29">
        <v>#VALUE!</v>
      </c>
    </row>
    <row r="31" spans="1:3" ht="56.25" customHeight="1">
      <c r="A31" s="119">
        <v>11132</v>
      </c>
      <c r="B31" s="117" t="s">
        <v>224</v>
      </c>
      <c r="C31" s="118" t="e" vm="30">
        <v>#VALUE!</v>
      </c>
    </row>
    <row r="32" spans="1:3" ht="56.25" customHeight="1">
      <c r="A32" s="119">
        <v>11134</v>
      </c>
      <c r="B32" s="117" t="s">
        <v>229</v>
      </c>
      <c r="C32" s="118" t="e" vm="31">
        <v>#VALUE!</v>
      </c>
    </row>
    <row r="33" spans="1:3" ht="56.25" customHeight="1">
      <c r="A33" s="119">
        <v>11148</v>
      </c>
      <c r="B33" s="117" t="s">
        <v>236</v>
      </c>
      <c r="C33" s="118" t="e" vm="32">
        <v>#VALUE!</v>
      </c>
    </row>
    <row r="34" spans="1:3" ht="56.25" customHeight="1">
      <c r="A34" s="119">
        <v>11153</v>
      </c>
      <c r="B34" s="117" t="s">
        <v>241</v>
      </c>
      <c r="C34" s="118" t="e" vm="33">
        <v>#VALUE!</v>
      </c>
    </row>
    <row r="35" spans="1:3" ht="56.25" customHeight="1">
      <c r="A35" s="119">
        <v>11154</v>
      </c>
      <c r="B35" s="117" t="s">
        <v>245</v>
      </c>
      <c r="C35" s="118" t="e" vm="34">
        <v>#VALUE!</v>
      </c>
    </row>
    <row r="36" spans="1:3" ht="56.25" customHeight="1">
      <c r="A36" s="119">
        <v>11167</v>
      </c>
      <c r="B36" s="117" t="s">
        <v>252</v>
      </c>
      <c r="C36" s="118" t="e" vm="35">
        <v>#VALUE!</v>
      </c>
    </row>
    <row r="37" spans="1:3" ht="56.25" customHeight="1">
      <c r="A37" s="119">
        <v>11170</v>
      </c>
      <c r="B37" s="117" t="s">
        <v>259</v>
      </c>
      <c r="C37" s="118" t="e" vm="36">
        <v>#VALUE!</v>
      </c>
    </row>
    <row r="38" spans="1:3" ht="56.25" customHeight="1">
      <c r="A38" s="119">
        <v>11181</v>
      </c>
      <c r="B38" s="117" t="s">
        <v>263</v>
      </c>
      <c r="C38" s="118" t="e" vm="37">
        <v>#VALUE!</v>
      </c>
    </row>
    <row r="39" spans="1:3" ht="56.25" customHeight="1">
      <c r="A39" s="119">
        <v>11189</v>
      </c>
      <c r="B39" s="117" t="s">
        <v>269</v>
      </c>
      <c r="C39" s="118" t="e" vm="38">
        <v>#VALUE!</v>
      </c>
    </row>
    <row r="40" spans="1:3" ht="56.25" customHeight="1">
      <c r="A40" s="119">
        <v>11190</v>
      </c>
      <c r="B40" s="117" t="s">
        <v>274</v>
      </c>
      <c r="C40" s="118" t="e" vm="39">
        <v>#VALUE!</v>
      </c>
    </row>
    <row r="41" spans="1:3" ht="56.25" customHeight="1">
      <c r="A41" s="119"/>
      <c r="B41" s="117"/>
      <c r="C41" s="118"/>
    </row>
    <row r="42" spans="1:3" ht="56.25" customHeight="1">
      <c r="A42" s="119"/>
      <c r="B42" s="117"/>
      <c r="C42" s="118"/>
    </row>
    <row r="43" spans="1:3" ht="56.25" customHeight="1">
      <c r="A43" s="119"/>
      <c r="B43" s="117"/>
      <c r="C43" s="118"/>
    </row>
    <row r="44" spans="1:3" ht="56.25" customHeight="1">
      <c r="A44" s="119"/>
      <c r="B44" s="117"/>
      <c r="C44" s="118"/>
    </row>
    <row r="45" spans="1:3" ht="56.25" customHeight="1">
      <c r="A45" s="119"/>
      <c r="B45" s="117"/>
      <c r="C45" s="118"/>
    </row>
    <row r="46" spans="1:3" ht="56.25" customHeight="1">
      <c r="A46" s="119"/>
      <c r="B46" s="117"/>
      <c r="C46" s="118"/>
    </row>
    <row r="47" spans="1:3" ht="56.25" customHeight="1">
      <c r="A47" s="119"/>
      <c r="B47" s="117"/>
      <c r="C47" s="118"/>
    </row>
    <row r="48" spans="1:3" ht="56.25" customHeight="1">
      <c r="A48" s="119"/>
      <c r="B48" s="117"/>
      <c r="C48" s="118"/>
    </row>
    <row r="49" spans="1:3" ht="56.25" customHeight="1">
      <c r="A49" s="119"/>
      <c r="B49" s="117"/>
      <c r="C49" s="118"/>
    </row>
    <row r="50" spans="1:3" ht="56.25" customHeight="1">
      <c r="A50" s="119"/>
      <c r="B50" s="117"/>
      <c r="C50" s="118"/>
    </row>
    <row r="51" spans="1:3" ht="56.25" customHeight="1">
      <c r="A51" s="119"/>
      <c r="B51" s="117"/>
      <c r="C51" s="118"/>
    </row>
    <row r="52" spans="1:3" ht="56.25" customHeight="1">
      <c r="A52" s="119"/>
      <c r="B52" s="117"/>
      <c r="C52" s="118"/>
    </row>
    <row r="53" spans="1:3" ht="56.25" customHeight="1">
      <c r="A53" s="119"/>
      <c r="B53" s="117"/>
      <c r="C53" s="118"/>
    </row>
    <row r="54" spans="1:3" ht="56.25" customHeight="1">
      <c r="A54" s="119"/>
      <c r="B54" s="117"/>
      <c r="C54" s="118"/>
    </row>
    <row r="55" spans="1:3" ht="56.25" customHeight="1">
      <c r="A55" s="119"/>
      <c r="B55" s="117"/>
      <c r="C55" s="118"/>
    </row>
    <row r="56" spans="1:3" ht="56.25" customHeight="1">
      <c r="A56" s="119"/>
      <c r="B56" s="117"/>
      <c r="C56" s="118"/>
    </row>
    <row r="57" spans="1:3" ht="56.25" customHeight="1">
      <c r="A57" s="119"/>
      <c r="B57" s="117"/>
      <c r="C57" s="118"/>
    </row>
    <row r="58" spans="1:3" ht="56.25" customHeight="1">
      <c r="A58" s="119"/>
      <c r="B58" s="117"/>
      <c r="C58" s="118"/>
    </row>
    <row r="59" spans="1:3" ht="56.25" customHeight="1">
      <c r="A59" s="119"/>
      <c r="B59" s="117"/>
      <c r="C59" s="118"/>
    </row>
    <row r="60" spans="1:3" ht="56.25" customHeight="1">
      <c r="A60" s="119"/>
      <c r="B60" s="117"/>
      <c r="C60" s="118"/>
    </row>
    <row r="61" spans="1:3" ht="56.25" customHeight="1">
      <c r="A61" s="119"/>
      <c r="B61" s="117"/>
      <c r="C61" s="118"/>
    </row>
    <row r="62" spans="1:3" ht="56.25" customHeight="1">
      <c r="A62" s="119"/>
      <c r="B62" s="117"/>
      <c r="C62" s="118"/>
    </row>
    <row r="63" spans="1:3" ht="56.25" customHeight="1">
      <c r="A63" s="119"/>
      <c r="B63" s="117"/>
      <c r="C63" s="118"/>
    </row>
    <row r="64" spans="1:3" ht="56.25" customHeight="1">
      <c r="A64" s="119"/>
      <c r="B64" s="117"/>
      <c r="C64" s="118"/>
    </row>
    <row r="65" spans="1:3" ht="56.25" customHeight="1">
      <c r="A65" s="119"/>
      <c r="B65" s="117"/>
      <c r="C65" s="118"/>
    </row>
    <row r="66" spans="1:3" ht="56.25" customHeight="1">
      <c r="A66" s="119"/>
      <c r="B66" s="117"/>
      <c r="C66" s="118"/>
    </row>
    <row r="67" spans="1:3" ht="56.25" customHeight="1">
      <c r="A67" s="119"/>
      <c r="B67" s="117"/>
      <c r="C67" s="118"/>
    </row>
    <row r="68" spans="1:3" ht="56.25" customHeight="1">
      <c r="A68" s="119"/>
      <c r="B68" s="117"/>
      <c r="C68" s="118"/>
    </row>
    <row r="69" spans="1:3" ht="56.25" customHeight="1">
      <c r="A69" s="119"/>
      <c r="B69" s="117"/>
      <c r="C69" s="118"/>
    </row>
    <row r="70" spans="1:3" ht="56.25" customHeight="1">
      <c r="A70" s="119"/>
      <c r="B70" s="117"/>
      <c r="C70" s="118"/>
    </row>
    <row r="71" spans="1:3" ht="56.25" customHeight="1">
      <c r="A71" s="119"/>
      <c r="B71" s="117"/>
      <c r="C71" s="118"/>
    </row>
    <row r="72" spans="1:3" ht="56.25" customHeight="1">
      <c r="A72" s="119"/>
      <c r="B72" s="117"/>
      <c r="C72" s="118"/>
    </row>
    <row r="73" spans="1:3" ht="56.25" customHeight="1">
      <c r="A73" s="119"/>
      <c r="B73" s="117"/>
      <c r="C73" s="118"/>
    </row>
    <row r="74" spans="1:3" ht="56.25" customHeight="1">
      <c r="A74" s="119"/>
      <c r="B74" s="117"/>
      <c r="C74" s="118"/>
    </row>
    <row r="75" spans="1:3" ht="56.25" customHeight="1">
      <c r="A75" s="119"/>
      <c r="B75" s="117"/>
      <c r="C75" s="118"/>
    </row>
    <row r="76" spans="1:3" ht="56.25" customHeight="1">
      <c r="A76" s="119"/>
      <c r="B76" s="117"/>
      <c r="C76" s="118"/>
    </row>
    <row r="77" spans="1:3" ht="56.25" customHeight="1">
      <c r="A77" s="121"/>
      <c r="B77" s="117"/>
      <c r="C77" s="118"/>
    </row>
    <row r="78" spans="1:3" ht="56.25" customHeight="1">
      <c r="A78" s="121"/>
      <c r="B78" s="122"/>
      <c r="C78" s="118"/>
    </row>
    <row r="79" spans="1:3" ht="56.25" customHeight="1">
      <c r="A79" s="121"/>
      <c r="B79" s="122"/>
      <c r="C79" s="118"/>
    </row>
    <row r="80" spans="1:3" ht="56.25" customHeight="1">
      <c r="A80" s="121"/>
      <c r="B80" s="122"/>
      <c r="C80" s="118"/>
    </row>
    <row r="81" spans="1:3" ht="56.25" customHeight="1">
      <c r="A81" s="121"/>
      <c r="B81" s="122"/>
      <c r="C81" s="118"/>
    </row>
    <row r="82" spans="1:3" ht="56.25" customHeight="1">
      <c r="A82" s="121"/>
      <c r="B82" s="122"/>
      <c r="C82" s="118"/>
    </row>
    <row r="83" spans="1:3" ht="56.25" customHeight="1">
      <c r="A83" s="121"/>
      <c r="B83" s="122"/>
      <c r="C83" s="118"/>
    </row>
    <row r="84" spans="1:3" ht="56.25" customHeight="1">
      <c r="A84" s="121"/>
      <c r="B84" s="122"/>
      <c r="C84" s="118"/>
    </row>
    <row r="85" spans="1:3" ht="56.25" customHeight="1">
      <c r="A85" s="121"/>
      <c r="B85" s="122"/>
      <c r="C85" s="118"/>
    </row>
    <row r="86" spans="1:3" ht="56.25" customHeight="1">
      <c r="A86" s="121"/>
      <c r="B86" s="117"/>
      <c r="C86" s="118"/>
    </row>
    <row r="87" spans="1:3" ht="56.25" customHeight="1">
      <c r="A87" s="121"/>
      <c r="B87" s="117"/>
      <c r="C87" s="118"/>
    </row>
    <row r="88" spans="1:3" ht="56.25" customHeight="1">
      <c r="A88" s="121"/>
      <c r="B88" s="117"/>
      <c r="C88" s="118"/>
    </row>
    <row r="89" spans="1:3" ht="56.25" customHeight="1">
      <c r="A89" s="123"/>
      <c r="B89" s="117"/>
      <c r="C89" s="118"/>
    </row>
    <row r="90" spans="1:3" ht="56.25" customHeight="1">
      <c r="A90" s="121"/>
      <c r="B90" s="117"/>
      <c r="C90" s="118"/>
    </row>
    <row r="91" spans="1:3" ht="56.25" customHeight="1">
      <c r="A91" s="121"/>
      <c r="B91" s="117"/>
      <c r="C91" s="118"/>
    </row>
    <row r="92" spans="1:3" ht="56.25" customHeight="1">
      <c r="A92" s="121"/>
      <c r="B92" s="117"/>
      <c r="C92" s="118"/>
    </row>
    <row r="93" spans="1:3" ht="56.25" customHeight="1">
      <c r="A93" s="121"/>
      <c r="B93" s="117"/>
      <c r="C93" s="118"/>
    </row>
    <row r="94" spans="1:3" ht="56.25" customHeight="1">
      <c r="A94" s="121"/>
      <c r="B94" s="117"/>
      <c r="C94" s="118"/>
    </row>
    <row r="95" spans="1:3" ht="56.25" customHeight="1">
      <c r="A95" s="121"/>
      <c r="B95" s="117"/>
      <c r="C95" s="118"/>
    </row>
    <row r="96" spans="1:3" ht="56.25" customHeight="1">
      <c r="A96" s="121"/>
      <c r="B96" s="117"/>
      <c r="C96" s="118"/>
    </row>
    <row r="97" spans="1:3" ht="56.25" customHeight="1">
      <c r="A97" s="121"/>
      <c r="B97" s="117"/>
      <c r="C97" s="118"/>
    </row>
    <row r="98" spans="1:3" ht="56.25" customHeight="1">
      <c r="A98" s="121"/>
      <c r="B98" s="117"/>
      <c r="C98" s="118"/>
    </row>
    <row r="99" spans="1:3" ht="56.25" customHeight="1">
      <c r="A99" s="121"/>
      <c r="B99" s="117"/>
      <c r="C99" s="118"/>
    </row>
    <row r="100" spans="1:3" ht="56.25" customHeight="1">
      <c r="A100" s="121"/>
      <c r="B100" s="117"/>
      <c r="C100" s="118"/>
    </row>
    <row r="101" spans="1:3" ht="56.25" customHeight="1">
      <c r="A101" s="121"/>
      <c r="B101" s="117"/>
      <c r="C101" s="118"/>
    </row>
    <row r="102" spans="1:3" ht="56.25" customHeight="1">
      <c r="A102" s="121"/>
      <c r="B102" s="117"/>
      <c r="C102" s="118"/>
    </row>
    <row r="103" spans="1:3" ht="56.25" customHeight="1">
      <c r="A103" s="121"/>
      <c r="B103" s="117"/>
      <c r="C103" s="118"/>
    </row>
    <row r="104" spans="1:3" ht="56.25" customHeight="1">
      <c r="A104" s="121"/>
      <c r="B104" s="117"/>
      <c r="C104" s="118"/>
    </row>
    <row r="105" spans="1:3" ht="56.25" customHeight="1">
      <c r="A105" s="121"/>
      <c r="B105" s="122"/>
      <c r="C105" s="118"/>
    </row>
    <row r="106" spans="1:3" ht="56.25" customHeight="1">
      <c r="A106" s="121"/>
      <c r="B106" s="122"/>
      <c r="C106" s="118"/>
    </row>
    <row r="107" spans="1:3" ht="56.25" customHeight="1">
      <c r="A107" s="121"/>
      <c r="B107" s="122"/>
      <c r="C107" s="118"/>
    </row>
    <row r="108" spans="1:3" ht="56.25" customHeight="1">
      <c r="A108" s="121"/>
      <c r="B108" s="117"/>
      <c r="C108" s="118"/>
    </row>
    <row r="109" spans="1:3" ht="56.25" customHeight="1">
      <c r="A109" s="121"/>
      <c r="B109" s="117"/>
      <c r="C109" s="118"/>
    </row>
    <row r="110" spans="1:3" ht="56.25" customHeight="1">
      <c r="A110" s="121"/>
      <c r="B110" s="117"/>
      <c r="C110" s="118"/>
    </row>
    <row r="111" spans="1:3" ht="56.25" customHeight="1">
      <c r="A111" s="123"/>
      <c r="B111" s="117"/>
      <c r="C111" s="118"/>
    </row>
    <row r="112" spans="1:3" ht="56.25" customHeight="1">
      <c r="A112" s="123"/>
      <c r="B112" s="117"/>
      <c r="C112" s="118"/>
    </row>
    <row r="113" spans="2:3" ht="56.25" customHeight="1">
      <c r="B113" s="117"/>
      <c r="C113" s="118"/>
    </row>
    <row r="114" spans="2:3" ht="56.25" customHeight="1">
      <c r="B114" s="117"/>
      <c r="C114" s="118"/>
    </row>
    <row r="115" spans="2:3" ht="56.25" customHeight="1">
      <c r="B115" s="117"/>
      <c r="C115" s="118"/>
    </row>
    <row r="116" spans="2:3" ht="56.25" customHeight="1">
      <c r="B116" s="117"/>
      <c r="C116" s="118"/>
    </row>
    <row r="117" spans="2:3" ht="56.25" customHeight="1">
      <c r="B117" s="117"/>
      <c r="C117" s="118"/>
    </row>
    <row r="118" spans="2:3" ht="56.25" customHeight="1">
      <c r="B118" s="117"/>
      <c r="C118" s="118"/>
    </row>
    <row r="119" spans="2:3" ht="56.25" customHeight="1">
      <c r="B119" s="117"/>
      <c r="C119" s="118"/>
    </row>
    <row r="120" spans="2:3" ht="56.25" customHeight="1">
      <c r="B120" s="117"/>
      <c r="C120" s="118"/>
    </row>
    <row r="121" spans="2:3" ht="56.25" customHeight="1">
      <c r="B121" s="117"/>
      <c r="C121" s="118"/>
    </row>
    <row r="122" spans="2:3" ht="56.25" customHeight="1">
      <c r="B122" s="117"/>
      <c r="C122" s="118"/>
    </row>
    <row r="123" spans="2:3" ht="56.25" customHeight="1">
      <c r="B123" s="117"/>
      <c r="C123" s="118"/>
    </row>
    <row r="124" spans="2:3" ht="56.25" customHeight="1">
      <c r="B124" s="117"/>
      <c r="C124" s="118"/>
    </row>
    <row r="125" spans="2:3" ht="56.25" customHeight="1">
      <c r="B125" s="117"/>
      <c r="C125" s="118"/>
    </row>
    <row r="126" spans="2:3" ht="56.25" customHeight="1">
      <c r="B126" s="117"/>
      <c r="C126" s="118"/>
    </row>
    <row r="127" spans="2:3" ht="56.25" customHeight="1">
      <c r="B127" s="117"/>
      <c r="C127" s="118"/>
    </row>
    <row r="128" spans="2:3" ht="56.25" customHeight="1">
      <c r="B128" s="117"/>
      <c r="C128" s="118"/>
    </row>
    <row r="129" spans="1:3" ht="56.25" customHeight="1">
      <c r="B129" s="117"/>
      <c r="C129" s="118"/>
    </row>
    <row r="130" spans="1:3" ht="56.25" customHeight="1">
      <c r="B130" s="117"/>
      <c r="C130" s="118"/>
    </row>
    <row r="131" spans="1:3" ht="56.25" customHeight="1">
      <c r="B131" s="117"/>
      <c r="C131" s="118"/>
    </row>
    <row r="132" spans="1:3" ht="56.25" customHeight="1">
      <c r="B132" s="117"/>
      <c r="C132" s="118"/>
    </row>
    <row r="133" spans="1:3" ht="56.25" customHeight="1">
      <c r="B133" s="117"/>
      <c r="C133" s="118"/>
    </row>
    <row r="134" spans="1:3" ht="56.25" customHeight="1">
      <c r="B134" s="117"/>
      <c r="C134" s="118"/>
    </row>
    <row r="135" spans="1:3" ht="56.25" customHeight="1">
      <c r="B135" s="117"/>
      <c r="C135" s="118"/>
    </row>
    <row r="136" spans="1:3" ht="56.25" customHeight="1">
      <c r="B136" s="117"/>
      <c r="C136" s="118"/>
    </row>
    <row r="137" spans="1:3" ht="56.25" customHeight="1">
      <c r="A137" s="2"/>
      <c r="B137" s="117"/>
      <c r="C137" s="118"/>
    </row>
    <row r="138" spans="1:3" ht="56.25" customHeight="1">
      <c r="A138" s="2"/>
      <c r="B138" s="117"/>
      <c r="C138" s="118"/>
    </row>
    <row r="139" spans="1:3" ht="56.25" customHeight="1">
      <c r="A139" s="2"/>
      <c r="B139" s="117"/>
      <c r="C139" s="118"/>
    </row>
    <row r="140" spans="1:3" ht="56.25" customHeight="1">
      <c r="A140" s="2"/>
      <c r="B140" s="117"/>
      <c r="C140" s="118"/>
    </row>
    <row r="141" spans="1:3" ht="56.25" customHeight="1">
      <c r="A141" s="2"/>
      <c r="B141" s="117"/>
      <c r="C141" s="118"/>
    </row>
    <row r="142" spans="1:3" ht="56.25" customHeight="1">
      <c r="A142" s="1"/>
      <c r="B142" s="117"/>
      <c r="C142" s="118"/>
    </row>
    <row r="143" spans="1:3" ht="56.25" customHeight="1">
      <c r="A143" s="1"/>
      <c r="B143" s="117"/>
      <c r="C143" s="118"/>
    </row>
    <row r="144" spans="1:3" ht="56.25" customHeight="1">
      <c r="A144" s="1"/>
      <c r="B144" s="117"/>
      <c r="C144" s="118"/>
    </row>
    <row r="145" spans="1:3" ht="56.25" customHeight="1">
      <c r="A145" s="1"/>
      <c r="B145" s="117"/>
      <c r="C145" s="118"/>
    </row>
    <row r="146" spans="1:3" ht="56.25" customHeight="1">
      <c r="A146" s="1"/>
      <c r="B146" s="117"/>
      <c r="C146" s="118"/>
    </row>
    <row r="147" spans="1:3" ht="56.25" customHeight="1">
      <c r="A147" s="1"/>
      <c r="B147" s="117"/>
      <c r="C147" s="118"/>
    </row>
    <row r="148" spans="1:3" ht="56.25" customHeight="1">
      <c r="A148" s="1"/>
      <c r="B148" s="117"/>
      <c r="C148" s="118"/>
    </row>
    <row r="149" spans="1:3" ht="56.25" customHeight="1">
      <c r="A149" s="1"/>
      <c r="B149" s="117"/>
      <c r="C149" s="118"/>
    </row>
    <row r="150" spans="1:3" ht="56.25" customHeight="1">
      <c r="A150" s="1"/>
      <c r="B150" s="117"/>
      <c r="C150" s="118"/>
    </row>
    <row r="151" spans="1:3" ht="56.25" customHeight="1">
      <c r="A151" s="1"/>
      <c r="B151" s="117"/>
      <c r="C151" s="118"/>
    </row>
    <row r="152" spans="1:3" ht="56.25" customHeight="1">
      <c r="A152" s="1"/>
      <c r="B152" s="117"/>
      <c r="C152" s="118"/>
    </row>
    <row r="153" spans="1:3" ht="56.25" customHeight="1">
      <c r="A153" s="1"/>
      <c r="B153" s="117"/>
      <c r="C153" s="118"/>
    </row>
    <row r="154" spans="1:3" ht="56.25" customHeight="1">
      <c r="A154" s="1"/>
      <c r="B154" s="117"/>
      <c r="C154" s="118"/>
    </row>
    <row r="155" spans="1:3" ht="56.25" customHeight="1">
      <c r="A155" s="1"/>
      <c r="B155" s="117"/>
      <c r="C155" s="118"/>
    </row>
    <row r="156" spans="1:3" ht="56.25" customHeight="1">
      <c r="A156" s="1"/>
      <c r="B156" s="117"/>
      <c r="C156" s="118"/>
    </row>
    <row r="157" spans="1:3" ht="56.25" customHeight="1">
      <c r="A157" s="1"/>
      <c r="B157" s="117"/>
      <c r="C157" s="118"/>
    </row>
    <row r="158" spans="1:3" ht="56.25" customHeight="1">
      <c r="A158" s="1"/>
      <c r="B158" s="117"/>
      <c r="C158" s="118"/>
    </row>
    <row r="159" spans="1:3" ht="56.25" customHeight="1">
      <c r="A159" s="1"/>
      <c r="B159" s="117"/>
      <c r="C159" s="118"/>
    </row>
    <row r="160" spans="1:3" ht="56.25" customHeight="1">
      <c r="A160" s="1"/>
      <c r="B160" s="117"/>
      <c r="C160" s="118"/>
    </row>
    <row r="161" spans="1:3" ht="56.25" customHeight="1">
      <c r="A161" s="1"/>
      <c r="B161" s="117"/>
      <c r="C161" s="118"/>
    </row>
    <row r="162" spans="1:3" ht="56.25" customHeight="1">
      <c r="A162" s="1"/>
      <c r="B162" s="117"/>
      <c r="C162" s="118"/>
    </row>
    <row r="163" spans="1:3" ht="56.25" customHeight="1">
      <c r="A163" s="1"/>
      <c r="B163" s="117"/>
      <c r="C163" s="118"/>
    </row>
    <row r="164" spans="1:3" ht="56.25" customHeight="1">
      <c r="A164" s="1"/>
      <c r="B164" s="117"/>
      <c r="C164" s="118"/>
    </row>
    <row r="165" spans="1:3" ht="56.25" customHeight="1">
      <c r="A165" s="1"/>
      <c r="B165" s="117"/>
      <c r="C165" s="118"/>
    </row>
    <row r="166" spans="1:3" ht="56.25" customHeight="1">
      <c r="A166" s="1"/>
      <c r="B166" s="117"/>
      <c r="C166" s="118"/>
    </row>
    <row r="167" spans="1:3" ht="56.25" customHeight="1">
      <c r="A167" s="1"/>
      <c r="B167" s="117"/>
      <c r="C167" s="118"/>
    </row>
    <row r="168" spans="1:3" ht="56.25" customHeight="1">
      <c r="A168" s="1"/>
      <c r="B168" s="117"/>
      <c r="C168" s="118"/>
    </row>
    <row r="169" spans="1:3" ht="56.25" customHeight="1">
      <c r="A169" s="1"/>
      <c r="B169" s="117"/>
      <c r="C169" s="118"/>
    </row>
    <row r="170" spans="1:3" ht="56.25" customHeight="1">
      <c r="A170" s="1"/>
      <c r="B170" s="117"/>
      <c r="C170" s="118"/>
    </row>
    <row r="171" spans="1:3" ht="56.25" customHeight="1">
      <c r="A171" s="1"/>
      <c r="B171" s="117"/>
      <c r="C171" s="118"/>
    </row>
    <row r="172" spans="1:3" ht="56.25" customHeight="1">
      <c r="A172" s="1"/>
      <c r="B172" s="117"/>
      <c r="C172" s="118"/>
    </row>
    <row r="173" spans="1:3" ht="56.25" customHeight="1">
      <c r="A173" s="1"/>
      <c r="B173" s="117"/>
      <c r="C173" s="118"/>
    </row>
    <row r="174" spans="1:3" ht="56.25" customHeight="1">
      <c r="A174" s="1"/>
      <c r="B174" s="117"/>
      <c r="C174" s="118"/>
    </row>
    <row r="175" spans="1:3" ht="56.25" customHeight="1">
      <c r="A175" s="1"/>
      <c r="B175" s="117"/>
      <c r="C175" s="118"/>
    </row>
    <row r="176" spans="1:3" ht="56.25" customHeight="1">
      <c r="A176" s="1"/>
      <c r="B176" s="117"/>
      <c r="C176" s="118"/>
    </row>
    <row r="177" spans="1:3" ht="56.25" customHeight="1">
      <c r="A177" s="1"/>
      <c r="B177" s="117"/>
      <c r="C177" s="118"/>
    </row>
    <row r="178" spans="1:3" ht="56.25" customHeight="1">
      <c r="A178" s="1"/>
      <c r="B178" s="117"/>
      <c r="C178" s="118"/>
    </row>
    <row r="179" spans="1:3" ht="56.25" customHeight="1">
      <c r="A179" s="1"/>
      <c r="B179" s="117"/>
      <c r="C179" s="118"/>
    </row>
    <row r="180" spans="1:3" ht="56.25" customHeight="1">
      <c r="A180" s="1"/>
      <c r="B180" s="117"/>
      <c r="C180" s="118"/>
    </row>
    <row r="181" spans="1:3" ht="56.25" customHeight="1">
      <c r="A181" s="1"/>
      <c r="B181" s="117"/>
      <c r="C181" s="118"/>
    </row>
    <row r="182" spans="1:3" ht="56.25" customHeight="1">
      <c r="A182" s="1"/>
      <c r="B182" s="117"/>
      <c r="C182" s="118"/>
    </row>
    <row r="183" spans="1:3" ht="56.25" customHeight="1">
      <c r="A183" s="1"/>
      <c r="B183" s="120"/>
      <c r="C183" s="118"/>
    </row>
    <row r="184" spans="1:3" ht="56.25" customHeight="1">
      <c r="A184" s="1"/>
      <c r="B184" s="117"/>
      <c r="C184" s="118"/>
    </row>
    <row r="185" spans="1:3" ht="56.25" customHeight="1">
      <c r="A185" s="1"/>
      <c r="B185" s="117"/>
      <c r="C185" s="118"/>
    </row>
    <row r="186" spans="1:3" ht="56.25" customHeight="1">
      <c r="A186" s="1"/>
      <c r="B186" s="117"/>
      <c r="C186" s="118"/>
    </row>
    <row r="187" spans="1:3" ht="56.25" customHeight="1">
      <c r="A187" s="1"/>
      <c r="B187" s="117"/>
      <c r="C187" s="118"/>
    </row>
    <row r="188" spans="1:3" ht="56.25" customHeight="1">
      <c r="A188" s="1"/>
      <c r="B188" s="120"/>
      <c r="C188" s="118"/>
    </row>
    <row r="189" spans="1:3" ht="56.25" customHeight="1">
      <c r="A189" s="1"/>
      <c r="B189" s="120"/>
      <c r="C189" s="118"/>
    </row>
    <row r="190" spans="1:3" ht="56.25" customHeight="1">
      <c r="A190" s="1"/>
      <c r="B190" s="120"/>
      <c r="C190" s="118"/>
    </row>
    <row r="191" spans="1:3" ht="56.25" customHeight="1">
      <c r="A191" s="1"/>
      <c r="B191" s="120"/>
      <c r="C191" s="118"/>
    </row>
    <row r="192" spans="1:3" ht="56.25" customHeight="1">
      <c r="A192" s="1"/>
      <c r="B192" s="120"/>
      <c r="C192" s="118"/>
    </row>
    <row r="193" spans="1:3" ht="56.25" customHeight="1">
      <c r="A193" s="1"/>
      <c r="B193" s="120"/>
      <c r="C193" s="118"/>
    </row>
    <row r="194" spans="1:3" ht="56.25" customHeight="1">
      <c r="A194" s="1"/>
      <c r="B194" s="120"/>
      <c r="C194" s="118"/>
    </row>
    <row r="195" spans="1:3" ht="56.25" customHeight="1">
      <c r="A195" s="1"/>
      <c r="B195" s="120"/>
      <c r="C195" s="118"/>
    </row>
    <row r="196" spans="1:3" ht="56.25" customHeight="1">
      <c r="A196" s="1"/>
      <c r="B196" s="120"/>
      <c r="C196" s="118"/>
    </row>
    <row r="197" spans="1:3" ht="56.25" customHeight="1">
      <c r="A197" s="1"/>
      <c r="B197" s="120"/>
      <c r="C197" s="118"/>
    </row>
    <row r="198" spans="1:3" ht="56.25" customHeight="1">
      <c r="A198" s="1"/>
      <c r="B198" s="120"/>
      <c r="C198" s="118"/>
    </row>
    <row r="199" spans="1:3" ht="56.25" customHeight="1">
      <c r="A199" s="1"/>
      <c r="B199" s="120"/>
      <c r="C199" s="118"/>
    </row>
    <row r="200" spans="1:3" ht="56.25" customHeight="1">
      <c r="A200" s="1"/>
      <c r="B200" s="120"/>
      <c r="C200" s="118"/>
    </row>
    <row r="201" spans="1:3" ht="56.25" customHeight="1">
      <c r="A201" s="1"/>
      <c r="B201" s="120"/>
      <c r="C201" s="118"/>
    </row>
    <row r="202" spans="1:3" ht="56.25" customHeight="1">
      <c r="A202" s="1"/>
      <c r="B202" s="120"/>
      <c r="C202" s="118"/>
    </row>
    <row r="203" spans="1:3" ht="56.25" customHeight="1">
      <c r="A203" s="1"/>
      <c r="B203" s="120"/>
      <c r="C203" s="118"/>
    </row>
    <row r="204" spans="1:3" ht="56.25" customHeight="1">
      <c r="A204" s="1"/>
      <c r="B204" s="120"/>
      <c r="C204" s="118"/>
    </row>
    <row r="205" spans="1:3" ht="56.25" customHeight="1">
      <c r="A205" s="1"/>
      <c r="B205" s="120"/>
      <c r="C205" s="118"/>
    </row>
    <row r="206" spans="1:3" ht="56.25" customHeight="1">
      <c r="A206" s="1"/>
      <c r="B206" s="120"/>
      <c r="C206" s="118"/>
    </row>
    <row r="207" spans="1:3" ht="56.25" customHeight="1">
      <c r="A207" s="1"/>
      <c r="B207" s="120"/>
      <c r="C207" s="118"/>
    </row>
    <row r="208" spans="1:3" ht="56.25" customHeight="1">
      <c r="A208" s="1"/>
      <c r="B208" s="120"/>
      <c r="C208" s="118"/>
    </row>
    <row r="209" spans="1:3" ht="56.25" customHeight="1">
      <c r="A209" s="1"/>
      <c r="B209" s="120"/>
      <c r="C209" s="118"/>
    </row>
    <row r="210" spans="1:3" ht="56.25" customHeight="1">
      <c r="A210" s="1"/>
      <c r="B210" s="120"/>
      <c r="C210" s="118"/>
    </row>
    <row r="211" spans="1:3" ht="56.25" customHeight="1">
      <c r="A211" s="1"/>
      <c r="B211" s="120"/>
      <c r="C211" s="118"/>
    </row>
    <row r="212" spans="1:3" ht="56.25" customHeight="1">
      <c r="A212" s="1"/>
      <c r="B212" s="120"/>
      <c r="C212" s="118"/>
    </row>
    <row r="213" spans="1:3" ht="56.25" customHeight="1">
      <c r="A213" s="1"/>
      <c r="B213" s="120"/>
      <c r="C213" s="118"/>
    </row>
    <row r="214" spans="1:3" ht="56.25" customHeight="1">
      <c r="A214" s="1"/>
      <c r="C214" s="118"/>
    </row>
    <row r="215" spans="1:3" ht="56.25" customHeight="1">
      <c r="A215" s="1"/>
      <c r="C215" s="118"/>
    </row>
    <row r="216" spans="1:3" ht="56.25" customHeight="1">
      <c r="A216" s="1"/>
      <c r="C216" s="118"/>
    </row>
    <row r="217" spans="1:3" ht="56.25" customHeight="1">
      <c r="A217" s="1"/>
      <c r="C217" s="118"/>
    </row>
  </sheetData>
  <phoneticPr fontId="111" type="noConversion"/>
  <pageMargins left="0.7" right="0.7" top="0.75" bottom="0.75" header="0.3" footer="0.3"/>
  <pageSetup paperSize="9"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653204-8E4A-4A24-962C-A963C9ACC31E}">
  <sheetPr>
    <tabColor rgb="FF00B0F0"/>
  </sheetPr>
  <dimension ref="A1:AR149"/>
  <sheetViews>
    <sheetView view="pageBreakPreview" topLeftCell="A33" zoomScale="101" zoomScaleNormal="85" zoomScaleSheetLayoutView="80" workbookViewId="0">
      <selection activeCell="U55" sqref="U55:Z55"/>
    </sheetView>
  </sheetViews>
  <sheetFormatPr defaultColWidth="6.625" defaultRowHeight="15" customHeight="1"/>
  <cols>
    <col min="1" max="1" width="3" style="124" customWidth="1"/>
    <col min="2" max="5" width="6.25" style="124" customWidth="1"/>
    <col min="6" max="6" width="3.625" style="125" customWidth="1"/>
    <col min="7" max="17" width="6.25" style="124" customWidth="1"/>
    <col min="18" max="20" width="7.125" style="124" customWidth="1"/>
    <col min="21" max="22" width="6.25" style="124" customWidth="1"/>
    <col min="23" max="28" width="6.875" style="124" customWidth="1"/>
    <col min="29" max="29" width="3" style="124" customWidth="1"/>
    <col min="30" max="30" width="6.625" style="124"/>
    <col min="31" max="31" width="7" style="124" bestFit="1" customWidth="1"/>
    <col min="32" max="16384" width="6.625" style="124"/>
  </cols>
  <sheetData>
    <row r="1" spans="1:38" ht="20.100000000000001" customHeight="1" thickBot="1">
      <c r="AC1" s="126" t="s">
        <v>1006</v>
      </c>
    </row>
    <row r="2" spans="1:38" ht="22.5" customHeight="1">
      <c r="A2" s="127"/>
      <c r="B2" s="128"/>
      <c r="C2" s="128"/>
      <c r="D2" s="128"/>
      <c r="E2" s="128"/>
      <c r="F2" s="129"/>
      <c r="G2" s="128"/>
      <c r="H2" s="128"/>
      <c r="I2" s="128"/>
      <c r="J2" s="961" t="s">
        <v>1007</v>
      </c>
      <c r="K2" s="961"/>
      <c r="L2" s="961"/>
      <c r="M2" s="961"/>
      <c r="N2" s="961"/>
      <c r="O2" s="961"/>
      <c r="P2" s="961"/>
      <c r="Q2" s="961"/>
      <c r="R2" s="961"/>
      <c r="S2" s="961"/>
      <c r="T2" s="961"/>
      <c r="U2" s="961"/>
      <c r="V2" s="961"/>
      <c r="W2" s="961"/>
      <c r="X2" s="961"/>
      <c r="Y2" s="961"/>
      <c r="Z2" s="961"/>
      <c r="AA2" s="961"/>
      <c r="AB2" s="1070" t="s">
        <v>1008</v>
      </c>
      <c r="AC2" s="1071"/>
    </row>
    <row r="3" spans="1:38" ht="22.5" customHeight="1">
      <c r="A3" s="130"/>
      <c r="B3" s="131"/>
      <c r="C3" s="131"/>
      <c r="D3" s="131"/>
      <c r="E3" s="131"/>
      <c r="F3" s="132"/>
      <c r="G3" s="131"/>
      <c r="H3" s="131"/>
      <c r="I3" s="131"/>
      <c r="J3" s="1069"/>
      <c r="K3" s="1069"/>
      <c r="L3" s="1069"/>
      <c r="M3" s="1069"/>
      <c r="N3" s="1069"/>
      <c r="O3" s="1069"/>
      <c r="P3" s="1069"/>
      <c r="Q3" s="1069"/>
      <c r="R3" s="1069"/>
      <c r="S3" s="1069"/>
      <c r="T3" s="1069"/>
      <c r="U3" s="1069"/>
      <c r="V3" s="1069"/>
      <c r="W3" s="1069"/>
      <c r="X3" s="1069"/>
      <c r="Y3" s="1069"/>
      <c r="Z3" s="1069"/>
      <c r="AA3" s="1069"/>
      <c r="AB3" s="1072"/>
      <c r="AC3" s="1073"/>
    </row>
    <row r="4" spans="1:38" ht="22.5" customHeight="1">
      <c r="A4" s="133"/>
      <c r="B4" s="134"/>
      <c r="C4" s="134"/>
      <c r="D4" s="134"/>
      <c r="E4" s="135"/>
      <c r="F4" s="136"/>
      <c r="G4" s="135"/>
      <c r="H4" s="135"/>
      <c r="I4" s="135"/>
      <c r="J4" s="135"/>
      <c r="K4" s="135"/>
      <c r="L4" s="135"/>
      <c r="M4" s="135"/>
      <c r="N4" s="135"/>
      <c r="O4" s="135"/>
      <c r="P4" s="135"/>
      <c r="Q4" s="135"/>
      <c r="R4" s="137"/>
      <c r="S4" s="137"/>
      <c r="T4" s="137"/>
      <c r="U4" s="138"/>
      <c r="V4" s="137"/>
      <c r="W4" s="134"/>
      <c r="X4" s="134"/>
      <c r="Y4" s="137"/>
      <c r="Z4" s="137"/>
      <c r="AA4" s="137"/>
      <c r="AB4" s="137"/>
      <c r="AC4" s="139"/>
    </row>
    <row r="5" spans="1:38" ht="22.5" customHeight="1" thickBot="1">
      <c r="A5" s="140"/>
      <c r="B5" s="141" t="s">
        <v>1009</v>
      </c>
      <c r="C5" s="142"/>
      <c r="D5" s="142"/>
      <c r="E5" s="142"/>
      <c r="F5" s="143"/>
      <c r="G5" s="142"/>
      <c r="H5" s="142"/>
      <c r="I5" s="142"/>
      <c r="J5" s="142"/>
      <c r="K5" s="142"/>
      <c r="L5" s="142"/>
      <c r="M5" s="142"/>
      <c r="O5" s="142"/>
      <c r="P5" s="142"/>
      <c r="Q5" s="142"/>
      <c r="S5" s="142"/>
      <c r="T5" s="142"/>
      <c r="V5" s="142"/>
      <c r="X5" s="142"/>
      <c r="Y5" s="142"/>
      <c r="Z5" s="142"/>
      <c r="AA5" s="142"/>
      <c r="AC5" s="144"/>
    </row>
    <row r="6" spans="1:38" ht="21" customHeight="1">
      <c r="A6" s="145"/>
      <c r="B6" s="1074">
        <v>1</v>
      </c>
      <c r="C6" s="146" t="s">
        <v>1010</v>
      </c>
      <c r="D6" s="147"/>
      <c r="E6" s="148"/>
      <c r="F6" s="1075">
        <f>VLOOKUP(P10,Emp_data!A:Z,26,0)</f>
        <v>45566</v>
      </c>
      <c r="G6" s="1075"/>
      <c r="H6" s="1075"/>
      <c r="I6" s="1077" t="s">
        <v>1011</v>
      </c>
      <c r="J6" s="1075">
        <f>VLOOKUP(P10,Emp_data!A:AA,27,0)</f>
        <v>45747</v>
      </c>
      <c r="K6" s="1078"/>
      <c r="L6" s="149" t="s">
        <v>1012</v>
      </c>
      <c r="M6" s="148"/>
      <c r="N6" s="1075">
        <f>VLOOKUP(P10,Emp_data!A:K,11,0)</f>
        <v>41122</v>
      </c>
      <c r="O6" s="1075"/>
      <c r="P6" s="1075"/>
      <c r="Q6" s="1078"/>
      <c r="R6" s="149" t="s">
        <v>1013</v>
      </c>
      <c r="S6" s="148"/>
      <c r="T6" s="148"/>
      <c r="U6" s="1075">
        <f>VLOOKUP(P10,Emp_data!A:M,13,0)</f>
        <v>41241</v>
      </c>
      <c r="V6" s="1075"/>
      <c r="W6" s="1078"/>
      <c r="X6" s="1080" t="s">
        <v>1014</v>
      </c>
      <c r="Y6" s="1081"/>
      <c r="Z6" s="1082">
        <f>VLOOKUP(P10,Emp_data!A:N,14,0)</f>
        <v>45754</v>
      </c>
      <c r="AA6" s="1082"/>
      <c r="AB6" s="1083"/>
      <c r="AC6" s="144"/>
    </row>
    <row r="7" spans="1:38" ht="21" customHeight="1">
      <c r="A7" s="145"/>
      <c r="B7" s="1051"/>
      <c r="C7" s="150" t="s">
        <v>1015</v>
      </c>
      <c r="D7" s="151"/>
      <c r="E7" s="152"/>
      <c r="F7" s="1076"/>
      <c r="G7" s="1076"/>
      <c r="H7" s="1076"/>
      <c r="I7" s="1036"/>
      <c r="J7" s="1076"/>
      <c r="K7" s="1079"/>
      <c r="L7" s="153" t="s">
        <v>1016</v>
      </c>
      <c r="M7" s="152"/>
      <c r="N7" s="1076"/>
      <c r="O7" s="1076"/>
      <c r="P7" s="1076"/>
      <c r="Q7" s="1079"/>
      <c r="R7" s="153" t="s">
        <v>1017</v>
      </c>
      <c r="S7" s="152"/>
      <c r="T7" s="152"/>
      <c r="U7" s="1076"/>
      <c r="V7" s="1076"/>
      <c r="W7" s="1079"/>
      <c r="X7" s="153" t="s">
        <v>1018</v>
      </c>
      <c r="Y7" s="152"/>
      <c r="Z7" s="1084"/>
      <c r="AA7" s="1084"/>
      <c r="AB7" s="1085"/>
      <c r="AC7" s="144"/>
    </row>
    <row r="8" spans="1:38" ht="21.75" customHeight="1">
      <c r="A8" s="145"/>
      <c r="B8" s="1037">
        <v>2</v>
      </c>
      <c r="C8" s="134"/>
      <c r="D8" s="134"/>
      <c r="E8" s="134"/>
      <c r="F8" s="134"/>
      <c r="G8" s="134"/>
      <c r="H8" s="154" t="s">
        <v>1019</v>
      </c>
      <c r="I8" s="134"/>
      <c r="J8" s="134" t="s">
        <v>7</v>
      </c>
      <c r="K8" s="1052" t="str">
        <f>VLOOKUP(P10,Emp_data!A:H,8,0)</f>
        <v>DRC, QMS/EMS</v>
      </c>
      <c r="L8" s="1052"/>
      <c r="M8" s="1053"/>
      <c r="N8" s="155" t="s">
        <v>8</v>
      </c>
      <c r="O8" s="1052" t="str">
        <f>VLOOKUP(P10,Emp_data!A:I,9,0)</f>
        <v>Environment (A),Environment (G),Safety/Energy (A), Safety/Energy (G), DCC, QMS, EMS</v>
      </c>
      <c r="P8" s="1052"/>
      <c r="Q8" s="1056"/>
      <c r="R8" s="1066" t="e" vm="40">
        <f>INDEX(Emp_pic!$C:$C,MATCH(Operate!$P$10,Emp_pic!$A:$A,0))</f>
        <v>#VALUE!</v>
      </c>
      <c r="S8" s="1067"/>
      <c r="T8" s="1068"/>
      <c r="U8" s="1058">
        <v>3</v>
      </c>
      <c r="V8" s="157" t="s">
        <v>1020</v>
      </c>
      <c r="W8" s="134"/>
      <c r="X8" s="134"/>
      <c r="Y8" s="134"/>
      <c r="Z8" s="134"/>
      <c r="AB8" s="158"/>
      <c r="AC8" s="144"/>
      <c r="AE8" s="159"/>
      <c r="AF8" s="159"/>
      <c r="AG8" s="159"/>
      <c r="AH8" s="159"/>
      <c r="AI8" s="159"/>
      <c r="AJ8" s="159"/>
      <c r="AK8" s="159"/>
      <c r="AL8" s="159"/>
    </row>
    <row r="9" spans="1:38" ht="21.75" customHeight="1">
      <c r="A9" s="145"/>
      <c r="B9" s="1038"/>
      <c r="C9" s="160"/>
      <c r="D9" s="160"/>
      <c r="F9" s="124"/>
      <c r="H9" s="161" t="s">
        <v>1021</v>
      </c>
      <c r="I9" s="162"/>
      <c r="J9" s="162"/>
      <c r="K9" s="1054"/>
      <c r="L9" s="1054"/>
      <c r="M9" s="1055"/>
      <c r="N9" s="164"/>
      <c r="O9" s="1054"/>
      <c r="P9" s="1054"/>
      <c r="Q9" s="1057"/>
      <c r="R9" s="1014"/>
      <c r="S9" s="953"/>
      <c r="T9" s="1015"/>
      <c r="U9" s="1059"/>
      <c r="V9" s="166" t="s">
        <v>1022</v>
      </c>
      <c r="AB9" s="167"/>
      <c r="AC9" s="144"/>
      <c r="AE9" s="159"/>
      <c r="AF9" s="159"/>
      <c r="AG9" s="159"/>
      <c r="AH9" s="159"/>
      <c r="AI9" s="159"/>
      <c r="AJ9" s="159"/>
      <c r="AK9" s="159"/>
      <c r="AL9" s="159"/>
    </row>
    <row r="10" spans="1:38" ht="21.75" customHeight="1">
      <c r="A10" s="145"/>
      <c r="B10" s="1038"/>
      <c r="C10" s="168" t="s">
        <v>1023</v>
      </c>
      <c r="D10" s="168"/>
      <c r="E10" s="168"/>
      <c r="F10" s="168"/>
      <c r="G10" s="169"/>
      <c r="H10" s="170" t="s">
        <v>1024</v>
      </c>
      <c r="J10" s="171"/>
      <c r="K10" s="1061" t="str">
        <f>VLOOKUP(P10,Emp_data!A:J,10,0)</f>
        <v>Manager</v>
      </c>
      <c r="L10" s="1061"/>
      <c r="M10" s="1062"/>
      <c r="N10" s="170" t="s">
        <v>1025</v>
      </c>
      <c r="P10" s="1061">
        <v>11023</v>
      </c>
      <c r="Q10" s="1034"/>
      <c r="R10" s="1014"/>
      <c r="S10" s="953"/>
      <c r="T10" s="1015"/>
      <c r="U10" s="1059"/>
      <c r="W10" s="922">
        <f>VLOOKUP(P10,Emp_data!A:X,24,0)</f>
        <v>0</v>
      </c>
      <c r="X10" s="173" t="s">
        <v>1026</v>
      </c>
      <c r="Y10" s="1016" t="s">
        <v>1027</v>
      </c>
      <c r="Z10" s="1016"/>
      <c r="AA10" s="922">
        <f>VLOOKUP(P10,Emp_data!A:Y,25,0)</f>
        <v>0</v>
      </c>
      <c r="AB10" s="175" t="s">
        <v>1028</v>
      </c>
      <c r="AC10" s="144"/>
    </row>
    <row r="11" spans="1:38" ht="21.75" customHeight="1" thickBot="1">
      <c r="A11" s="145"/>
      <c r="B11" s="1038"/>
      <c r="C11" s="176" t="s">
        <v>1029</v>
      </c>
      <c r="D11" s="168"/>
      <c r="E11" s="168"/>
      <c r="F11" s="168"/>
      <c r="G11" s="169"/>
      <c r="H11" s="177" t="s">
        <v>1030</v>
      </c>
      <c r="J11" s="163"/>
      <c r="K11" s="1063"/>
      <c r="L11" s="1063"/>
      <c r="M11" s="1064"/>
      <c r="N11" s="178" t="s">
        <v>1031</v>
      </c>
      <c r="O11" s="162"/>
      <c r="P11" s="1063"/>
      <c r="Q11" s="1065"/>
      <c r="R11" s="1014"/>
      <c r="S11" s="953"/>
      <c r="T11" s="1015"/>
      <c r="U11" s="1059"/>
      <c r="W11" s="922"/>
      <c r="X11" s="179" t="s">
        <v>1032</v>
      </c>
      <c r="Y11" s="1016"/>
      <c r="Z11" s="1016"/>
      <c r="AA11" s="923"/>
      <c r="AB11" s="180" t="s">
        <v>1033</v>
      </c>
      <c r="AC11" s="144"/>
    </row>
    <row r="12" spans="1:38" ht="21.75" customHeight="1">
      <c r="A12" s="145"/>
      <c r="B12" s="1038"/>
      <c r="D12" s="160"/>
      <c r="F12" s="124"/>
      <c r="H12" s="181" t="s">
        <v>1034</v>
      </c>
      <c r="I12" s="182"/>
      <c r="J12" s="182" t="s">
        <v>1035</v>
      </c>
      <c r="K12" s="182"/>
      <c r="L12" s="1061" t="str">
        <f>VLOOKUP(P10,Emp_data!A:E,5,0)&amp;" "&amp;VLOOKUP(P10,Emp_data!A:F,6,0)</f>
        <v>น.ส. อนงค์  คงเซ็น</v>
      </c>
      <c r="M12" s="1061"/>
      <c r="N12" s="1061"/>
      <c r="O12" s="1061"/>
      <c r="P12" s="1061"/>
      <c r="Q12" s="1034"/>
      <c r="R12" s="1014"/>
      <c r="S12" s="953"/>
      <c r="T12" s="1015"/>
      <c r="U12" s="1059"/>
      <c r="W12" s="953" t="s">
        <v>1036</v>
      </c>
      <c r="X12" s="953"/>
      <c r="Y12" s="953"/>
      <c r="Z12" s="953"/>
      <c r="AA12" s="918">
        <f>AA10</f>
        <v>0</v>
      </c>
      <c r="AB12" s="919"/>
      <c r="AC12" s="144"/>
    </row>
    <row r="13" spans="1:38" ht="21.75" customHeight="1" thickBot="1">
      <c r="A13" s="145"/>
      <c r="B13" s="1051"/>
      <c r="C13" s="150"/>
      <c r="D13" s="183"/>
      <c r="E13" s="152"/>
      <c r="F13" s="152"/>
      <c r="G13" s="152"/>
      <c r="H13" s="153" t="s">
        <v>1037</v>
      </c>
      <c r="I13" s="152"/>
      <c r="J13" s="184" t="s">
        <v>1038</v>
      </c>
      <c r="K13" s="152"/>
      <c r="L13" s="1036" t="str">
        <f>VLOOKUP(P10,Emp_data!A:B,2,0)&amp;" "&amp;VLOOKUP(P10,Emp_data!A:C,3,0)&amp;" "&amp;VLOOKUP(P10,Emp_data!A:D,4,0)</f>
        <v>Ms. Anong  Kongsen</v>
      </c>
      <c r="M13" s="1036"/>
      <c r="N13" s="1036"/>
      <c r="O13" s="1036"/>
      <c r="P13" s="1036"/>
      <c r="Q13" s="927"/>
      <c r="R13" s="926"/>
      <c r="S13" s="1036"/>
      <c r="T13" s="927"/>
      <c r="U13" s="1060"/>
      <c r="V13" s="152"/>
      <c r="W13" s="1036"/>
      <c r="X13" s="1036"/>
      <c r="Y13" s="1036"/>
      <c r="Z13" s="1036"/>
      <c r="AA13" s="920"/>
      <c r="AB13" s="921"/>
      <c r="AC13" s="144"/>
      <c r="AD13" s="145"/>
    </row>
    <row r="14" spans="1:38" ht="20.25" customHeight="1">
      <c r="A14" s="145"/>
      <c r="B14" s="1037">
        <v>4</v>
      </c>
      <c r="C14" s="1040" t="s">
        <v>1039</v>
      </c>
      <c r="D14" s="1040"/>
      <c r="E14" s="1040"/>
      <c r="F14" s="1040"/>
      <c r="G14" s="1040"/>
      <c r="H14" s="187" t="s">
        <v>1040</v>
      </c>
      <c r="I14" s="187" t="s">
        <v>1041</v>
      </c>
      <c r="J14" s="187" t="s">
        <v>1042</v>
      </c>
      <c r="K14" s="187" t="s">
        <v>1043</v>
      </c>
      <c r="L14" s="187" t="s">
        <v>1044</v>
      </c>
      <c r="M14" s="188" t="s">
        <v>1045</v>
      </c>
      <c r="N14" s="1042">
        <v>5</v>
      </c>
      <c r="O14" s="138" t="s">
        <v>1046</v>
      </c>
      <c r="R14" s="137"/>
      <c r="S14" s="189"/>
      <c r="T14" s="1045" t="s">
        <v>1047</v>
      </c>
      <c r="U14" s="1047" t="s">
        <v>1048</v>
      </c>
      <c r="V14" s="134" t="s">
        <v>1049</v>
      </c>
      <c r="X14" s="134"/>
      <c r="Y14" s="134"/>
      <c r="Z14" s="134"/>
      <c r="AA14" s="134"/>
      <c r="AB14" s="158"/>
      <c r="AC14" s="144"/>
      <c r="AD14" s="145"/>
      <c r="AF14" s="905" t="str">
        <f>IFERROR(INDEX(Operate!C2,MATCH(P10,Emp_pic!A2,0)),"")</f>
        <v/>
      </c>
    </row>
    <row r="15" spans="1:38" ht="20.25" customHeight="1">
      <c r="A15" s="145"/>
      <c r="B15" s="1038"/>
      <c r="C15" s="1041"/>
      <c r="D15" s="1041"/>
      <c r="E15" s="1041"/>
      <c r="F15" s="1041"/>
      <c r="G15" s="1041"/>
      <c r="H15" s="190"/>
      <c r="I15" s="190"/>
      <c r="J15" s="191"/>
      <c r="K15" s="191"/>
      <c r="L15" s="191"/>
      <c r="M15" s="192"/>
      <c r="N15" s="1043"/>
      <c r="O15" s="193" t="s">
        <v>1050</v>
      </c>
      <c r="R15" s="194"/>
      <c r="S15" s="174"/>
      <c r="T15" s="1046"/>
      <c r="U15" s="1048"/>
      <c r="V15" s="166" t="s">
        <v>1051</v>
      </c>
      <c r="X15" s="166"/>
      <c r="AB15" s="167"/>
      <c r="AC15" s="144"/>
      <c r="AD15" s="145"/>
    </row>
    <row r="16" spans="1:38" ht="20.25" customHeight="1">
      <c r="A16" s="145"/>
      <c r="B16" s="1038"/>
      <c r="C16" s="166" t="s">
        <v>1052</v>
      </c>
      <c r="D16" s="166"/>
      <c r="E16" s="166"/>
      <c r="F16" s="166"/>
      <c r="G16" s="166"/>
      <c r="H16" s="195" t="s">
        <v>1053</v>
      </c>
      <c r="I16" s="195" t="s">
        <v>1054</v>
      </c>
      <c r="J16" s="195" t="s">
        <v>1055</v>
      </c>
      <c r="K16" s="195" t="s">
        <v>1056</v>
      </c>
      <c r="L16" s="195" t="s">
        <v>1057</v>
      </c>
      <c r="M16" s="196" t="s">
        <v>1058</v>
      </c>
      <c r="N16" s="1043"/>
      <c r="O16" s="197" t="s">
        <v>1059</v>
      </c>
      <c r="R16" s="194"/>
      <c r="S16" s="174"/>
      <c r="T16" s="1046" t="s">
        <v>1060</v>
      </c>
      <c r="U16" s="1048" t="s">
        <v>1048</v>
      </c>
      <c r="V16" s="124" t="s">
        <v>1061</v>
      </c>
      <c r="AB16" s="167"/>
      <c r="AC16" s="144"/>
      <c r="AD16" s="145"/>
    </row>
    <row r="17" spans="1:38" ht="20.25" customHeight="1" thickBot="1">
      <c r="A17" s="145"/>
      <c r="B17" s="1039"/>
      <c r="C17" s="198" t="s">
        <v>1062</v>
      </c>
      <c r="D17" s="198"/>
      <c r="E17" s="198"/>
      <c r="F17" s="198"/>
      <c r="G17" s="198"/>
      <c r="H17" s="199"/>
      <c r="I17" s="199"/>
      <c r="J17" s="200"/>
      <c r="K17" s="200"/>
      <c r="L17" s="200"/>
      <c r="M17" s="201"/>
      <c r="N17" s="1044"/>
      <c r="O17" s="202" t="s">
        <v>1063</v>
      </c>
      <c r="P17" s="203"/>
      <c r="Q17" s="203"/>
      <c r="R17" s="204"/>
      <c r="S17" s="205"/>
      <c r="T17" s="1049"/>
      <c r="U17" s="1050"/>
      <c r="V17" s="198" t="s">
        <v>1064</v>
      </c>
      <c r="W17" s="203"/>
      <c r="X17" s="198"/>
      <c r="Y17" s="203"/>
      <c r="Z17" s="203"/>
      <c r="AA17" s="203"/>
      <c r="AB17" s="206"/>
      <c r="AC17" s="144"/>
      <c r="AD17" s="145"/>
    </row>
    <row r="18" spans="1:38" ht="20.100000000000001" customHeight="1">
      <c r="A18" s="145"/>
      <c r="B18" s="1016"/>
      <c r="C18" s="1016"/>
      <c r="D18" s="1016"/>
      <c r="E18" s="1016"/>
      <c r="F18" s="1016"/>
      <c r="G18" s="1016"/>
      <c r="H18" s="1016"/>
      <c r="I18" s="1016"/>
      <c r="J18" s="1016"/>
      <c r="K18" s="1016"/>
      <c r="L18" s="1016"/>
      <c r="M18" s="1016"/>
      <c r="N18" s="1016"/>
      <c r="O18" s="1016"/>
      <c r="P18" s="1016"/>
      <c r="Q18" s="1016"/>
      <c r="R18" s="1016"/>
      <c r="S18" s="1016"/>
      <c r="T18" s="1016"/>
      <c r="U18" s="1016"/>
      <c r="V18" s="1016"/>
      <c r="W18" s="1016"/>
      <c r="X18" s="1016"/>
      <c r="Y18" s="1016"/>
      <c r="Z18" s="1016"/>
      <c r="AA18" s="1016"/>
      <c r="AB18" s="1016"/>
      <c r="AC18" s="144"/>
      <c r="AG18" s="207"/>
      <c r="AH18" s="207"/>
      <c r="AI18" s="207"/>
      <c r="AJ18" s="207"/>
      <c r="AK18" s="207"/>
      <c r="AL18" s="207"/>
    </row>
    <row r="19" spans="1:38" ht="20.100000000000001" customHeight="1">
      <c r="A19" s="145"/>
      <c r="B19" s="1017" t="s">
        <v>1065</v>
      </c>
      <c r="C19" s="1018"/>
      <c r="D19" s="1018"/>
      <c r="E19" s="1018"/>
      <c r="F19" s="1018"/>
      <c r="G19" s="1018"/>
      <c r="H19" s="1018"/>
      <c r="I19" s="1018"/>
      <c r="J19" s="1019"/>
      <c r="K19" s="1017" t="s">
        <v>1066</v>
      </c>
      <c r="L19" s="1018"/>
      <c r="M19" s="1018"/>
      <c r="N19" s="1018"/>
      <c r="O19" s="1018"/>
      <c r="P19" s="1018"/>
      <c r="Q19" s="1018"/>
      <c r="R19" s="1018"/>
      <c r="S19" s="1018"/>
      <c r="T19" s="1019"/>
      <c r="U19" s="1023" t="s">
        <v>1067</v>
      </c>
      <c r="V19" s="1024"/>
      <c r="W19" s="1027" t="s">
        <v>1068</v>
      </c>
      <c r="X19" s="1028"/>
      <c r="Y19" s="1028"/>
      <c r="Z19" s="1028"/>
      <c r="AA19" s="1028"/>
      <c r="AB19" s="1029"/>
      <c r="AC19" s="144"/>
      <c r="AH19" s="208"/>
      <c r="AI19" s="208"/>
      <c r="AJ19" s="208"/>
      <c r="AK19" s="208"/>
      <c r="AL19" s="208"/>
    </row>
    <row r="20" spans="1:38" ht="20.100000000000001" customHeight="1">
      <c r="A20" s="145"/>
      <c r="B20" s="1020"/>
      <c r="C20" s="1021"/>
      <c r="D20" s="1021"/>
      <c r="E20" s="1021"/>
      <c r="F20" s="1021"/>
      <c r="G20" s="1021"/>
      <c r="H20" s="1021"/>
      <c r="I20" s="1021"/>
      <c r="J20" s="1022"/>
      <c r="K20" s="1020"/>
      <c r="L20" s="1021"/>
      <c r="M20" s="1021"/>
      <c r="N20" s="1021"/>
      <c r="O20" s="1021"/>
      <c r="P20" s="1021"/>
      <c r="Q20" s="1021"/>
      <c r="R20" s="1021"/>
      <c r="S20" s="1021"/>
      <c r="T20" s="1022"/>
      <c r="U20" s="1025"/>
      <c r="V20" s="1026"/>
      <c r="W20" s="1030" t="s">
        <v>1069</v>
      </c>
      <c r="X20" s="1031"/>
      <c r="Y20" s="1031"/>
      <c r="Z20" s="1031"/>
      <c r="AA20" s="1031"/>
      <c r="AB20" s="1032"/>
      <c r="AC20" s="144"/>
      <c r="AG20" s="208"/>
      <c r="AH20" s="208"/>
      <c r="AI20" s="208"/>
      <c r="AJ20" s="208"/>
      <c r="AK20" s="208"/>
      <c r="AL20" s="208"/>
    </row>
    <row r="21" spans="1:38" ht="20.100000000000001" customHeight="1">
      <c r="A21" s="145"/>
      <c r="B21" s="1020"/>
      <c r="C21" s="1021"/>
      <c r="D21" s="1021"/>
      <c r="E21" s="1021"/>
      <c r="F21" s="1021"/>
      <c r="G21" s="1021"/>
      <c r="H21" s="1021"/>
      <c r="I21" s="1021"/>
      <c r="J21" s="1022"/>
      <c r="K21" s="1020"/>
      <c r="L21" s="1021"/>
      <c r="M21" s="1021"/>
      <c r="N21" s="1021"/>
      <c r="O21" s="1021"/>
      <c r="P21" s="1021"/>
      <c r="Q21" s="1021"/>
      <c r="R21" s="1021"/>
      <c r="S21" s="1021"/>
      <c r="T21" s="1022"/>
      <c r="U21" s="1025"/>
      <c r="V21" s="1026"/>
      <c r="W21" s="1033" t="s">
        <v>1070</v>
      </c>
      <c r="X21" s="1034"/>
      <c r="Y21" s="1033" t="s">
        <v>1071</v>
      </c>
      <c r="Z21" s="1034"/>
      <c r="AA21" s="1033" t="s">
        <v>1072</v>
      </c>
      <c r="AB21" s="1035"/>
      <c r="AC21" s="144"/>
    </row>
    <row r="22" spans="1:38" ht="20.100000000000001" customHeight="1">
      <c r="A22" s="145"/>
      <c r="B22" s="996" t="s">
        <v>1073</v>
      </c>
      <c r="C22" s="997"/>
      <c r="D22" s="997"/>
      <c r="E22" s="997"/>
      <c r="F22" s="997"/>
      <c r="G22" s="997"/>
      <c r="H22" s="997"/>
      <c r="I22" s="997"/>
      <c r="J22" s="998"/>
      <c r="K22" s="1002" t="s">
        <v>1074</v>
      </c>
      <c r="L22" s="1003"/>
      <c r="M22" s="1003"/>
      <c r="N22" s="1003"/>
      <c r="O22" s="1003"/>
      <c r="P22" s="1003"/>
      <c r="Q22" s="1003"/>
      <c r="R22" s="1003"/>
      <c r="S22" s="1003"/>
      <c r="T22" s="1004"/>
      <c r="U22" s="1008" t="s">
        <v>1075</v>
      </c>
      <c r="V22" s="1009"/>
      <c r="W22" s="1012" t="s">
        <v>1076</v>
      </c>
      <c r="X22" s="1013"/>
      <c r="Y22" s="1012" t="s">
        <v>1077</v>
      </c>
      <c r="Z22" s="1013"/>
      <c r="AA22" s="1012" t="s">
        <v>1078</v>
      </c>
      <c r="AB22" s="1013"/>
      <c r="AC22" s="144"/>
      <c r="AH22" s="208"/>
      <c r="AI22" s="208"/>
      <c r="AJ22" s="208"/>
    </row>
    <row r="23" spans="1:38" ht="20.100000000000001" customHeight="1">
      <c r="A23" s="145"/>
      <c r="B23" s="996"/>
      <c r="C23" s="997"/>
      <c r="D23" s="997"/>
      <c r="E23" s="997"/>
      <c r="F23" s="997"/>
      <c r="G23" s="997"/>
      <c r="H23" s="997"/>
      <c r="I23" s="997"/>
      <c r="J23" s="998"/>
      <c r="K23" s="1002"/>
      <c r="L23" s="1003"/>
      <c r="M23" s="1003"/>
      <c r="N23" s="1003"/>
      <c r="O23" s="1003"/>
      <c r="P23" s="1003"/>
      <c r="Q23" s="1003"/>
      <c r="R23" s="1003"/>
      <c r="S23" s="1003"/>
      <c r="T23" s="1004"/>
      <c r="U23" s="1008"/>
      <c r="V23" s="1009"/>
      <c r="W23" s="1014" t="s">
        <v>1079</v>
      </c>
      <c r="X23" s="1015"/>
      <c r="Y23" s="1014" t="s">
        <v>1079</v>
      </c>
      <c r="Z23" s="1015"/>
      <c r="AA23" s="1014" t="s">
        <v>1079</v>
      </c>
      <c r="AB23" s="1015"/>
      <c r="AC23" s="144"/>
      <c r="AH23" s="208"/>
      <c r="AI23" s="208"/>
      <c r="AJ23" s="208"/>
    </row>
    <row r="24" spans="1:38" ht="20.100000000000001" customHeight="1" thickBot="1">
      <c r="A24" s="145"/>
      <c r="B24" s="999"/>
      <c r="C24" s="1000"/>
      <c r="D24" s="1000"/>
      <c r="E24" s="1000"/>
      <c r="F24" s="1000"/>
      <c r="G24" s="1000"/>
      <c r="H24" s="1000"/>
      <c r="I24" s="1000"/>
      <c r="J24" s="1001"/>
      <c r="K24" s="1005"/>
      <c r="L24" s="1006"/>
      <c r="M24" s="1006"/>
      <c r="N24" s="1006"/>
      <c r="O24" s="1006"/>
      <c r="P24" s="1006"/>
      <c r="Q24" s="1006"/>
      <c r="R24" s="1006"/>
      <c r="S24" s="1006"/>
      <c r="T24" s="1007"/>
      <c r="U24" s="1010"/>
      <c r="V24" s="1011"/>
      <c r="W24" s="987" t="str">
        <f>VLOOKUP(P10,Emp_data!A:Q,17,0)</f>
        <v>GM</v>
      </c>
      <c r="X24" s="988"/>
      <c r="Y24" s="987" t="str">
        <f>VLOOKUP(P10,Emp_data!A:S,19,0)</f>
        <v>MD</v>
      </c>
      <c r="Z24" s="988"/>
      <c r="AA24" s="987" t="str">
        <f>VLOOKUP(P10,Emp_data!A:U,21,0)</f>
        <v>-</v>
      </c>
      <c r="AB24" s="988"/>
      <c r="AC24" s="144"/>
      <c r="AG24" s="208"/>
      <c r="AH24" s="208"/>
      <c r="AI24" s="208"/>
      <c r="AJ24" s="208"/>
    </row>
    <row r="25" spans="1:38" ht="36.75" customHeight="1" thickTop="1">
      <c r="A25" s="145"/>
      <c r="B25" s="976" t="s">
        <v>1080</v>
      </c>
      <c r="C25" s="979" t="s">
        <v>1081</v>
      </c>
      <c r="D25" s="989" t="s">
        <v>1082</v>
      </c>
      <c r="E25" s="992" t="s">
        <v>1083</v>
      </c>
      <c r="F25" s="209">
        <v>1</v>
      </c>
      <c r="G25" s="210" t="s">
        <v>1084</v>
      </c>
      <c r="H25" s="211"/>
      <c r="I25" s="212"/>
      <c r="J25" s="212"/>
      <c r="K25" s="993" t="s">
        <v>1085</v>
      </c>
      <c r="L25" s="994"/>
      <c r="M25" s="994"/>
      <c r="N25" s="994"/>
      <c r="O25" s="994"/>
      <c r="P25" s="994"/>
      <c r="Q25" s="994"/>
      <c r="R25" s="994"/>
      <c r="S25" s="994"/>
      <c r="T25" s="995"/>
      <c r="U25" s="213">
        <v>1</v>
      </c>
      <c r="V25" s="214"/>
      <c r="W25" s="215">
        <v>1</v>
      </c>
      <c r="X25" s="216"/>
      <c r="Y25" s="215">
        <v>1</v>
      </c>
      <c r="Z25" s="217"/>
      <c r="AA25" s="215">
        <v>1</v>
      </c>
      <c r="AB25" s="214"/>
      <c r="AC25" s="144"/>
    </row>
    <row r="26" spans="1:38" ht="45" customHeight="1">
      <c r="A26" s="145"/>
      <c r="B26" s="976"/>
      <c r="C26" s="979"/>
      <c r="D26" s="990"/>
      <c r="E26" s="979"/>
      <c r="F26" s="218"/>
      <c r="G26" s="219" t="s">
        <v>1086</v>
      </c>
      <c r="H26" s="220"/>
      <c r="I26" s="220"/>
      <c r="J26" s="219"/>
      <c r="K26" s="983" t="s">
        <v>1087</v>
      </c>
      <c r="L26" s="981"/>
      <c r="M26" s="981"/>
      <c r="N26" s="981"/>
      <c r="O26" s="981"/>
      <c r="P26" s="981"/>
      <c r="Q26" s="981"/>
      <c r="R26" s="981"/>
      <c r="S26" s="981"/>
      <c r="T26" s="982"/>
      <c r="U26" s="213"/>
      <c r="V26" s="214"/>
      <c r="W26" s="215"/>
      <c r="X26" s="216"/>
      <c r="Y26" s="215"/>
      <c r="Z26" s="217"/>
      <c r="AA26" s="215"/>
      <c r="AB26" s="214"/>
      <c r="AC26" s="144"/>
    </row>
    <row r="27" spans="1:38" ht="27" customHeight="1">
      <c r="A27" s="145"/>
      <c r="B27" s="976"/>
      <c r="C27" s="979"/>
      <c r="D27" s="990"/>
      <c r="E27" s="979"/>
      <c r="F27" s="209">
        <v>2</v>
      </c>
      <c r="G27" s="210" t="s">
        <v>1088</v>
      </c>
      <c r="H27" s="221"/>
      <c r="I27" s="221"/>
      <c r="J27" s="222"/>
      <c r="K27" s="223" t="s">
        <v>1089</v>
      </c>
      <c r="L27" s="221"/>
      <c r="M27" s="221"/>
      <c r="N27" s="221"/>
      <c r="O27" s="221"/>
      <c r="P27" s="221"/>
      <c r="Q27" s="221"/>
      <c r="R27" s="221"/>
      <c r="S27" s="221"/>
      <c r="T27" s="222"/>
      <c r="U27" s="224">
        <v>2</v>
      </c>
      <c r="V27" s="225"/>
      <c r="W27" s="226">
        <v>2</v>
      </c>
      <c r="X27" s="227"/>
      <c r="Y27" s="226">
        <v>2</v>
      </c>
      <c r="Z27" s="228"/>
      <c r="AA27" s="226">
        <v>2</v>
      </c>
      <c r="AB27" s="225"/>
      <c r="AC27" s="144"/>
    </row>
    <row r="28" spans="1:38" ht="27" customHeight="1">
      <c r="A28" s="145"/>
      <c r="B28" s="977"/>
      <c r="C28" s="980"/>
      <c r="D28" s="991"/>
      <c r="E28" s="980"/>
      <c r="F28" s="218"/>
      <c r="G28" s="219" t="s">
        <v>1090</v>
      </c>
      <c r="H28" s="229"/>
      <c r="I28" s="229"/>
      <c r="J28" s="230"/>
      <c r="K28" s="231" t="s">
        <v>1091</v>
      </c>
      <c r="L28" s="229"/>
      <c r="M28" s="232"/>
      <c r="N28" s="232"/>
      <c r="O28" s="232"/>
      <c r="P28" s="232"/>
      <c r="Q28" s="232"/>
      <c r="R28" s="232"/>
      <c r="S28" s="233"/>
      <c r="T28" s="234"/>
      <c r="U28" s="235"/>
      <c r="V28" s="236"/>
      <c r="W28" s="237"/>
      <c r="X28" s="238"/>
      <c r="Y28" s="237"/>
      <c r="Z28" s="239"/>
      <c r="AA28" s="237"/>
      <c r="AB28" s="240"/>
      <c r="AC28" s="144"/>
    </row>
    <row r="29" spans="1:38" ht="21" customHeight="1">
      <c r="A29" s="145"/>
      <c r="B29" s="975" t="s">
        <v>1092</v>
      </c>
      <c r="C29" s="978" t="s">
        <v>1093</v>
      </c>
      <c r="D29" s="975" t="s">
        <v>1094</v>
      </c>
      <c r="E29" s="978" t="s">
        <v>1095</v>
      </c>
      <c r="F29" s="209">
        <v>3</v>
      </c>
      <c r="G29" s="210" t="s">
        <v>1096</v>
      </c>
      <c r="H29" s="212"/>
      <c r="I29" s="212"/>
      <c r="J29" s="212"/>
      <c r="K29" s="223" t="s">
        <v>1097</v>
      </c>
      <c r="L29" s="212"/>
      <c r="M29" s="212"/>
      <c r="N29" s="212"/>
      <c r="O29" s="212"/>
      <c r="P29" s="212"/>
      <c r="Q29" s="212"/>
      <c r="R29" s="212"/>
      <c r="S29" s="212"/>
      <c r="T29" s="212"/>
      <c r="U29" s="213">
        <v>3</v>
      </c>
      <c r="V29" s="214"/>
      <c r="W29" s="215">
        <v>3</v>
      </c>
      <c r="X29" s="216"/>
      <c r="Y29" s="215">
        <v>3</v>
      </c>
      <c r="Z29" s="217"/>
      <c r="AA29" s="215">
        <v>3</v>
      </c>
      <c r="AB29" s="214"/>
      <c r="AC29" s="144"/>
    </row>
    <row r="30" spans="1:38" ht="29.25" customHeight="1">
      <c r="A30" s="145"/>
      <c r="B30" s="976"/>
      <c r="C30" s="979"/>
      <c r="D30" s="976"/>
      <c r="E30" s="979"/>
      <c r="F30" s="241"/>
      <c r="G30" s="981" t="s">
        <v>1098</v>
      </c>
      <c r="H30" s="981"/>
      <c r="I30" s="981"/>
      <c r="J30" s="982"/>
      <c r="K30" s="983" t="s">
        <v>1099</v>
      </c>
      <c r="L30" s="981"/>
      <c r="M30" s="981"/>
      <c r="N30" s="981"/>
      <c r="O30" s="981"/>
      <c r="P30" s="981"/>
      <c r="Q30" s="981"/>
      <c r="R30" s="981"/>
      <c r="S30" s="981"/>
      <c r="T30" s="982"/>
      <c r="U30" s="213"/>
      <c r="V30" s="214"/>
      <c r="W30" s="215"/>
      <c r="X30" s="216"/>
      <c r="Y30" s="215"/>
      <c r="Z30" s="217"/>
      <c r="AA30" s="215"/>
      <c r="AB30" s="214"/>
      <c r="AC30" s="144"/>
    </row>
    <row r="31" spans="1:38" ht="21.95" customHeight="1">
      <c r="A31" s="145"/>
      <c r="B31" s="976"/>
      <c r="C31" s="979"/>
      <c r="D31" s="976"/>
      <c r="E31" s="979"/>
      <c r="F31" s="242">
        <v>4</v>
      </c>
      <c r="G31" s="222" t="s">
        <v>1100</v>
      </c>
      <c r="H31" s="221"/>
      <c r="I31" s="221"/>
      <c r="J31" s="222"/>
      <c r="K31" s="243" t="s">
        <v>1101</v>
      </c>
      <c r="L31" s="221"/>
      <c r="M31" s="221"/>
      <c r="N31" s="221"/>
      <c r="O31" s="221"/>
      <c r="P31" s="221"/>
      <c r="Q31" s="221"/>
      <c r="R31" s="221"/>
      <c r="S31" s="221"/>
      <c r="T31" s="222"/>
      <c r="U31" s="224">
        <v>4</v>
      </c>
      <c r="V31" s="225"/>
      <c r="W31" s="226">
        <v>4</v>
      </c>
      <c r="X31" s="227"/>
      <c r="Y31" s="226">
        <v>4</v>
      </c>
      <c r="Z31" s="228"/>
      <c r="AA31" s="226">
        <v>4</v>
      </c>
      <c r="AB31" s="225"/>
      <c r="AC31" s="144"/>
    </row>
    <row r="32" spans="1:38" ht="29.45" customHeight="1">
      <c r="A32" s="145"/>
      <c r="B32" s="976"/>
      <c r="C32" s="979"/>
      <c r="D32" s="976"/>
      <c r="E32" s="979"/>
      <c r="F32" s="218"/>
      <c r="G32" s="981" t="s">
        <v>1102</v>
      </c>
      <c r="H32" s="981"/>
      <c r="I32" s="981"/>
      <c r="J32" s="982"/>
      <c r="K32" s="983" t="s">
        <v>1103</v>
      </c>
      <c r="L32" s="981"/>
      <c r="M32" s="981"/>
      <c r="N32" s="981"/>
      <c r="O32" s="981"/>
      <c r="P32" s="981"/>
      <c r="Q32" s="981"/>
      <c r="R32" s="981"/>
      <c r="S32" s="981"/>
      <c r="T32" s="982"/>
      <c r="U32" s="244"/>
      <c r="V32" s="240"/>
      <c r="W32" s="237"/>
      <c r="X32" s="238"/>
      <c r="Y32" s="237"/>
      <c r="Z32" s="239"/>
      <c r="AA32" s="237"/>
      <c r="AB32" s="240"/>
      <c r="AC32" s="144"/>
    </row>
    <row r="33" spans="1:29" ht="30" customHeight="1">
      <c r="A33" s="145"/>
      <c r="B33" s="976"/>
      <c r="C33" s="979"/>
      <c r="D33" s="976"/>
      <c r="E33" s="979"/>
      <c r="F33" s="209">
        <v>5</v>
      </c>
      <c r="G33" s="212" t="s">
        <v>1104</v>
      </c>
      <c r="H33" s="221"/>
      <c r="I33" s="212"/>
      <c r="J33" s="212"/>
      <c r="K33" s="984" t="s">
        <v>1105</v>
      </c>
      <c r="L33" s="985"/>
      <c r="M33" s="985"/>
      <c r="N33" s="985"/>
      <c r="O33" s="985"/>
      <c r="P33" s="985"/>
      <c r="Q33" s="985"/>
      <c r="R33" s="985"/>
      <c r="S33" s="985"/>
      <c r="T33" s="986"/>
      <c r="U33" s="213">
        <v>5</v>
      </c>
      <c r="V33" s="214"/>
      <c r="W33" s="215">
        <v>5</v>
      </c>
      <c r="X33" s="216"/>
      <c r="Y33" s="215">
        <v>5</v>
      </c>
      <c r="Z33" s="217"/>
      <c r="AA33" s="215">
        <v>5</v>
      </c>
      <c r="AB33" s="214"/>
      <c r="AC33" s="144"/>
    </row>
    <row r="34" spans="1:29" ht="29.45" customHeight="1">
      <c r="A34" s="145"/>
      <c r="B34" s="976"/>
      <c r="C34" s="979"/>
      <c r="D34" s="976"/>
      <c r="E34" s="979"/>
      <c r="F34" s="209"/>
      <c r="G34" s="245" t="s">
        <v>1106</v>
      </c>
      <c r="H34" s="212"/>
      <c r="I34" s="212"/>
      <c r="J34" s="212"/>
      <c r="K34" s="983" t="s">
        <v>1107</v>
      </c>
      <c r="L34" s="981"/>
      <c r="M34" s="981"/>
      <c r="N34" s="981"/>
      <c r="O34" s="981"/>
      <c r="P34" s="981"/>
      <c r="Q34" s="981"/>
      <c r="R34" s="981"/>
      <c r="S34" s="981"/>
      <c r="T34" s="982"/>
      <c r="U34" s="213"/>
      <c r="V34" s="214"/>
      <c r="W34" s="215"/>
      <c r="X34" s="216"/>
      <c r="Y34" s="215"/>
      <c r="Z34" s="217"/>
      <c r="AA34" s="215"/>
      <c r="AB34" s="214"/>
      <c r="AC34" s="144"/>
    </row>
    <row r="35" spans="1:29" ht="27.75" customHeight="1">
      <c r="A35" s="145"/>
      <c r="B35" s="976"/>
      <c r="C35" s="979"/>
      <c r="D35" s="976"/>
      <c r="E35" s="979"/>
      <c r="F35" s="242">
        <v>6</v>
      </c>
      <c r="G35" s="221" t="s">
        <v>1108</v>
      </c>
      <c r="H35" s="221"/>
      <c r="I35" s="221"/>
      <c r="J35" s="222"/>
      <c r="K35" s="243" t="s">
        <v>1109</v>
      </c>
      <c r="L35" s="221"/>
      <c r="M35" s="221"/>
      <c r="N35" s="221"/>
      <c r="O35" s="221"/>
      <c r="P35" s="221"/>
      <c r="Q35" s="221"/>
      <c r="R35" s="221"/>
      <c r="S35" s="221"/>
      <c r="T35" s="222"/>
      <c r="U35" s="224">
        <v>6</v>
      </c>
      <c r="V35" s="225"/>
      <c r="W35" s="226">
        <v>6</v>
      </c>
      <c r="X35" s="227"/>
      <c r="Y35" s="226">
        <v>6</v>
      </c>
      <c r="Z35" s="228"/>
      <c r="AA35" s="226">
        <v>6</v>
      </c>
      <c r="AB35" s="225"/>
      <c r="AC35" s="144"/>
    </row>
    <row r="36" spans="1:29" ht="27.75" customHeight="1">
      <c r="A36" s="145"/>
      <c r="B36" s="976"/>
      <c r="C36" s="979"/>
      <c r="D36" s="976"/>
      <c r="E36" s="979"/>
      <c r="F36" s="246"/>
      <c r="G36" s="981" t="s">
        <v>1110</v>
      </c>
      <c r="H36" s="981"/>
      <c r="I36" s="981"/>
      <c r="J36" s="982"/>
      <c r="K36" s="983" t="s">
        <v>1111</v>
      </c>
      <c r="L36" s="981"/>
      <c r="M36" s="981"/>
      <c r="N36" s="981"/>
      <c r="O36" s="981"/>
      <c r="P36" s="981"/>
      <c r="Q36" s="981"/>
      <c r="R36" s="981"/>
      <c r="S36" s="981"/>
      <c r="T36" s="982"/>
      <c r="U36" s="244"/>
      <c r="V36" s="240"/>
      <c r="W36" s="237"/>
      <c r="X36" s="238"/>
      <c r="Y36" s="237"/>
      <c r="Z36" s="239"/>
      <c r="AA36" s="237"/>
      <c r="AB36" s="240"/>
      <c r="AC36" s="144"/>
    </row>
    <row r="37" spans="1:29" ht="29.25" customHeight="1">
      <c r="A37" s="145"/>
      <c r="B37" s="976"/>
      <c r="C37" s="979"/>
      <c r="D37" s="976"/>
      <c r="E37" s="979"/>
      <c r="F37" s="209">
        <v>7</v>
      </c>
      <c r="G37" s="212" t="s">
        <v>1112</v>
      </c>
      <c r="H37" s="212"/>
      <c r="I37" s="212"/>
      <c r="J37" s="212"/>
      <c r="K37" s="984" t="s">
        <v>1113</v>
      </c>
      <c r="L37" s="985"/>
      <c r="M37" s="985"/>
      <c r="N37" s="985"/>
      <c r="O37" s="985"/>
      <c r="P37" s="985"/>
      <c r="Q37" s="985"/>
      <c r="R37" s="985"/>
      <c r="S37" s="985"/>
      <c r="T37" s="986"/>
      <c r="U37" s="247">
        <v>7</v>
      </c>
      <c r="V37" s="248"/>
      <c r="W37" s="249">
        <v>7</v>
      </c>
      <c r="X37" s="250"/>
      <c r="Y37" s="249">
        <v>7</v>
      </c>
      <c r="Z37" s="251"/>
      <c r="AA37" s="249">
        <v>7</v>
      </c>
      <c r="AB37" s="248"/>
      <c r="AC37" s="144"/>
    </row>
    <row r="38" spans="1:29" ht="29.25" customHeight="1">
      <c r="A38" s="145"/>
      <c r="B38" s="976"/>
      <c r="C38" s="979"/>
      <c r="D38" s="976"/>
      <c r="E38" s="980"/>
      <c r="F38" s="209"/>
      <c r="G38" s="981" t="s">
        <v>1114</v>
      </c>
      <c r="H38" s="981"/>
      <c r="I38" s="981"/>
      <c r="J38" s="982"/>
      <c r="K38" s="983" t="s">
        <v>1115</v>
      </c>
      <c r="L38" s="981"/>
      <c r="M38" s="981"/>
      <c r="N38" s="981"/>
      <c r="O38" s="981"/>
      <c r="P38" s="981"/>
      <c r="Q38" s="981"/>
      <c r="R38" s="981"/>
      <c r="S38" s="981"/>
      <c r="T38" s="982"/>
      <c r="U38" s="213"/>
      <c r="V38" s="214"/>
      <c r="W38" s="215"/>
      <c r="X38" s="216"/>
      <c r="Y38" s="215"/>
      <c r="Z38" s="217"/>
      <c r="AA38" s="215"/>
      <c r="AB38" s="214"/>
      <c r="AC38" s="144"/>
    </row>
    <row r="39" spans="1:29" ht="30.75" customHeight="1">
      <c r="A39" s="145"/>
      <c r="B39" s="976"/>
      <c r="C39" s="979"/>
      <c r="D39" s="975" t="s">
        <v>1116</v>
      </c>
      <c r="E39" s="978" t="s">
        <v>1117</v>
      </c>
      <c r="F39" s="252">
        <v>8</v>
      </c>
      <c r="G39" s="221" t="s">
        <v>1118</v>
      </c>
      <c r="H39" s="221"/>
      <c r="I39" s="221"/>
      <c r="J39" s="222"/>
      <c r="K39" s="243" t="s">
        <v>1119</v>
      </c>
      <c r="L39" s="221"/>
      <c r="M39" s="221"/>
      <c r="N39" s="221"/>
      <c r="O39" s="221"/>
      <c r="P39" s="221"/>
      <c r="Q39" s="221"/>
      <c r="R39" s="221"/>
      <c r="S39" s="221"/>
      <c r="T39" s="222"/>
      <c r="U39" s="224">
        <v>8</v>
      </c>
      <c r="V39" s="225"/>
      <c r="W39" s="226">
        <v>8</v>
      </c>
      <c r="X39" s="227"/>
      <c r="Y39" s="226">
        <v>8</v>
      </c>
      <c r="Z39" s="228"/>
      <c r="AA39" s="226">
        <v>8</v>
      </c>
      <c r="AB39" s="225"/>
      <c r="AC39" s="144"/>
    </row>
    <row r="40" spans="1:29" ht="30.75" customHeight="1">
      <c r="A40" s="145"/>
      <c r="B40" s="976"/>
      <c r="C40" s="979"/>
      <c r="D40" s="977"/>
      <c r="E40" s="980"/>
      <c r="F40" s="233"/>
      <c r="G40" s="220" t="s">
        <v>1120</v>
      </c>
      <c r="H40" s="233"/>
      <c r="I40" s="233"/>
      <c r="J40" s="234"/>
      <c r="K40" s="983" t="s">
        <v>1121</v>
      </c>
      <c r="L40" s="981"/>
      <c r="M40" s="981"/>
      <c r="N40" s="981"/>
      <c r="O40" s="981"/>
      <c r="P40" s="981"/>
      <c r="Q40" s="981"/>
      <c r="R40" s="981"/>
      <c r="S40" s="981"/>
      <c r="T40" s="982"/>
      <c r="U40" s="244"/>
      <c r="V40" s="240"/>
      <c r="W40" s="237"/>
      <c r="X40" s="238"/>
      <c r="Y40" s="237"/>
      <c r="Z40" s="239"/>
      <c r="AA40" s="237"/>
      <c r="AB40" s="240"/>
      <c r="AC40" s="144"/>
    </row>
    <row r="41" spans="1:29" ht="33.75" customHeight="1">
      <c r="A41" s="145"/>
      <c r="B41" s="976"/>
      <c r="C41" s="979"/>
      <c r="D41" s="976" t="s">
        <v>1122</v>
      </c>
      <c r="E41" s="979" t="s">
        <v>1123</v>
      </c>
      <c r="F41" s="242">
        <v>9</v>
      </c>
      <c r="G41" s="221" t="s">
        <v>1124</v>
      </c>
      <c r="H41" s="212"/>
      <c r="I41" s="212"/>
      <c r="J41" s="212"/>
      <c r="K41" s="984" t="s">
        <v>1125</v>
      </c>
      <c r="L41" s="985"/>
      <c r="M41" s="985"/>
      <c r="N41" s="985"/>
      <c r="O41" s="985"/>
      <c r="P41" s="985"/>
      <c r="Q41" s="985"/>
      <c r="R41" s="985"/>
      <c r="S41" s="985"/>
      <c r="T41" s="986"/>
      <c r="U41" s="224">
        <v>9</v>
      </c>
      <c r="V41" s="225"/>
      <c r="W41" s="226">
        <v>9</v>
      </c>
      <c r="X41" s="227"/>
      <c r="Y41" s="226">
        <v>9</v>
      </c>
      <c r="Z41" s="228"/>
      <c r="AA41" s="226">
        <v>9</v>
      </c>
      <c r="AB41" s="225"/>
      <c r="AC41" s="144"/>
    </row>
    <row r="42" spans="1:29" ht="33.75" customHeight="1">
      <c r="A42" s="145"/>
      <c r="B42" s="976"/>
      <c r="C42" s="979"/>
      <c r="D42" s="976"/>
      <c r="E42" s="979"/>
      <c r="F42" s="241"/>
      <c r="G42" s="245" t="s">
        <v>1126</v>
      </c>
      <c r="H42" s="212"/>
      <c r="I42" s="212"/>
      <c r="J42" s="212"/>
      <c r="K42" s="983" t="s">
        <v>1127</v>
      </c>
      <c r="L42" s="981"/>
      <c r="M42" s="981"/>
      <c r="N42" s="981"/>
      <c r="O42" s="981"/>
      <c r="P42" s="981"/>
      <c r="Q42" s="981"/>
      <c r="R42" s="981"/>
      <c r="S42" s="981"/>
      <c r="T42" s="982"/>
      <c r="U42" s="213"/>
      <c r="V42" s="214"/>
      <c r="W42" s="215"/>
      <c r="X42" s="216"/>
      <c r="Y42" s="215"/>
      <c r="Z42" s="217"/>
      <c r="AA42" s="215"/>
      <c r="AB42" s="214"/>
      <c r="AC42" s="144"/>
    </row>
    <row r="43" spans="1:29" ht="26.25" customHeight="1">
      <c r="A43" s="145"/>
      <c r="B43" s="976"/>
      <c r="C43" s="979"/>
      <c r="D43" s="976"/>
      <c r="E43" s="979"/>
      <c r="F43" s="242">
        <v>10</v>
      </c>
      <c r="G43" s="221" t="s">
        <v>1128</v>
      </c>
      <c r="H43" s="221"/>
      <c r="I43" s="221"/>
      <c r="J43" s="222"/>
      <c r="K43" s="243" t="s">
        <v>1129</v>
      </c>
      <c r="L43" s="221"/>
      <c r="M43" s="221"/>
      <c r="N43" s="221"/>
      <c r="O43" s="221"/>
      <c r="P43" s="221"/>
      <c r="Q43" s="221"/>
      <c r="R43" s="221"/>
      <c r="S43" s="221"/>
      <c r="T43" s="222"/>
      <c r="U43" s="224">
        <v>10</v>
      </c>
      <c r="V43" s="225"/>
      <c r="W43" s="226">
        <v>10</v>
      </c>
      <c r="X43" s="227"/>
      <c r="Y43" s="226">
        <v>10</v>
      </c>
      <c r="Z43" s="228"/>
      <c r="AA43" s="226">
        <v>10</v>
      </c>
      <c r="AB43" s="225"/>
      <c r="AC43" s="144"/>
    </row>
    <row r="44" spans="1:29" ht="30" customHeight="1">
      <c r="A44" s="145"/>
      <c r="B44" s="976"/>
      <c r="C44" s="979"/>
      <c r="D44" s="976"/>
      <c r="E44" s="979"/>
      <c r="F44" s="246"/>
      <c r="G44" s="220" t="s">
        <v>1130</v>
      </c>
      <c r="H44" s="233"/>
      <c r="I44" s="233"/>
      <c r="J44" s="234"/>
      <c r="K44" s="983" t="s">
        <v>1131</v>
      </c>
      <c r="L44" s="981"/>
      <c r="M44" s="981"/>
      <c r="N44" s="981"/>
      <c r="O44" s="981"/>
      <c r="P44" s="981"/>
      <c r="Q44" s="981"/>
      <c r="R44" s="981"/>
      <c r="S44" s="981"/>
      <c r="T44" s="982"/>
      <c r="U44" s="244"/>
      <c r="V44" s="240"/>
      <c r="W44" s="237"/>
      <c r="X44" s="238"/>
      <c r="Y44" s="237"/>
      <c r="Z44" s="239"/>
      <c r="AA44" s="237"/>
      <c r="AB44" s="240"/>
      <c r="AC44" s="144"/>
    </row>
    <row r="45" spans="1:29" ht="27" customHeight="1">
      <c r="A45" s="145"/>
      <c r="B45" s="976"/>
      <c r="C45" s="979"/>
      <c r="D45" s="976"/>
      <c r="E45" s="979"/>
      <c r="F45" s="209">
        <v>11</v>
      </c>
      <c r="G45" s="212" t="s">
        <v>1132</v>
      </c>
      <c r="H45" s="212"/>
      <c r="I45" s="212"/>
      <c r="J45" s="212"/>
      <c r="K45" s="243" t="s">
        <v>1133</v>
      </c>
      <c r="L45" s="252"/>
      <c r="M45" s="252"/>
      <c r="N45" s="252"/>
      <c r="O45" s="252"/>
      <c r="P45" s="252"/>
      <c r="Q45" s="252"/>
      <c r="R45" s="252"/>
      <c r="S45" s="252"/>
      <c r="T45" s="253"/>
      <c r="U45" s="247">
        <v>11</v>
      </c>
      <c r="V45" s="248"/>
      <c r="W45" s="249">
        <v>11</v>
      </c>
      <c r="X45" s="250"/>
      <c r="Y45" s="249">
        <v>11</v>
      </c>
      <c r="Z45" s="251"/>
      <c r="AA45" s="249">
        <v>11</v>
      </c>
      <c r="AB45" s="248"/>
      <c r="AC45" s="144"/>
    </row>
    <row r="46" spans="1:29" ht="27" customHeight="1">
      <c r="A46" s="145"/>
      <c r="B46" s="976"/>
      <c r="C46" s="979"/>
      <c r="D46" s="976"/>
      <c r="E46" s="979"/>
      <c r="F46" s="209"/>
      <c r="G46" s="245" t="s">
        <v>1134</v>
      </c>
      <c r="H46" s="212"/>
      <c r="I46" s="212"/>
      <c r="J46" s="212"/>
      <c r="K46" s="231" t="s">
        <v>1135</v>
      </c>
      <c r="L46" s="232"/>
      <c r="M46" s="232"/>
      <c r="N46" s="232"/>
      <c r="O46" s="232"/>
      <c r="P46" s="232"/>
      <c r="Q46" s="232"/>
      <c r="R46" s="232"/>
      <c r="S46" s="232"/>
      <c r="T46" s="254"/>
      <c r="U46" s="213"/>
      <c r="V46" s="214"/>
      <c r="W46" s="215"/>
      <c r="X46" s="216"/>
      <c r="Y46" s="215"/>
      <c r="Z46" s="217"/>
      <c r="AA46" s="215"/>
      <c r="AB46" s="214"/>
      <c r="AC46" s="144"/>
    </row>
    <row r="47" spans="1:29" ht="24.75" customHeight="1">
      <c r="A47" s="145"/>
      <c r="B47" s="976"/>
      <c r="C47" s="979"/>
      <c r="D47" s="976"/>
      <c r="E47" s="979"/>
      <c r="F47" s="242">
        <v>12</v>
      </c>
      <c r="G47" s="221" t="s">
        <v>1136</v>
      </c>
      <c r="H47" s="221"/>
      <c r="I47" s="221"/>
      <c r="J47" s="222"/>
      <c r="K47" s="243" t="s">
        <v>1137</v>
      </c>
      <c r="L47" s="252"/>
      <c r="M47" s="252"/>
      <c r="N47" s="252"/>
      <c r="O47" s="252"/>
      <c r="P47" s="252"/>
      <c r="Q47" s="252"/>
      <c r="R47" s="252"/>
      <c r="S47" s="252"/>
      <c r="T47" s="253"/>
      <c r="U47" s="224">
        <v>12</v>
      </c>
      <c r="V47" s="225"/>
      <c r="W47" s="226">
        <v>12</v>
      </c>
      <c r="X47" s="227"/>
      <c r="Y47" s="226">
        <v>12</v>
      </c>
      <c r="Z47" s="228"/>
      <c r="AA47" s="226">
        <v>12</v>
      </c>
      <c r="AB47" s="225"/>
      <c r="AC47" s="144"/>
    </row>
    <row r="48" spans="1:29" ht="31.5" customHeight="1">
      <c r="A48" s="145"/>
      <c r="B48" s="977"/>
      <c r="C48" s="980"/>
      <c r="D48" s="977"/>
      <c r="E48" s="980"/>
      <c r="F48" s="246"/>
      <c r="G48" s="220" t="s">
        <v>1138</v>
      </c>
      <c r="H48" s="233"/>
      <c r="I48" s="233"/>
      <c r="J48" s="234"/>
      <c r="K48" s="983" t="s">
        <v>1139</v>
      </c>
      <c r="L48" s="981"/>
      <c r="M48" s="981"/>
      <c r="N48" s="981"/>
      <c r="O48" s="981"/>
      <c r="P48" s="981"/>
      <c r="Q48" s="981"/>
      <c r="R48" s="981"/>
      <c r="S48" s="981"/>
      <c r="T48" s="982"/>
      <c r="U48" s="244"/>
      <c r="V48" s="240"/>
      <c r="W48" s="237"/>
      <c r="X48" s="238"/>
      <c r="Y48" s="237"/>
      <c r="Z48" s="239"/>
      <c r="AA48" s="237"/>
      <c r="AB48" s="240"/>
      <c r="AC48" s="144"/>
    </row>
    <row r="49" spans="1:44" ht="22.5" customHeight="1">
      <c r="A49" s="145"/>
      <c r="B49" s="134"/>
      <c r="C49" s="134"/>
      <c r="L49" s="134"/>
      <c r="M49" s="134"/>
      <c r="N49" s="134"/>
      <c r="O49" s="255" t="s">
        <v>1140</v>
      </c>
      <c r="P49" s="134"/>
      <c r="Q49" s="134"/>
      <c r="R49" s="134"/>
      <c r="S49" s="134"/>
      <c r="T49" s="134"/>
      <c r="U49" s="156"/>
      <c r="V49" s="256"/>
      <c r="W49" s="257" t="s">
        <v>1141</v>
      </c>
      <c r="X49" s="258"/>
      <c r="Y49" s="257" t="s">
        <v>1142</v>
      </c>
      <c r="Z49" s="258"/>
      <c r="AA49" s="257" t="s">
        <v>1143</v>
      </c>
      <c r="AB49" s="256"/>
      <c r="AC49" s="144"/>
    </row>
    <row r="50" spans="1:44" ht="22.5" customHeight="1">
      <c r="A50" s="145"/>
      <c r="O50" s="259" t="s">
        <v>1144</v>
      </c>
      <c r="P50" s="260"/>
      <c r="Q50" s="260"/>
      <c r="R50" s="260"/>
      <c r="S50" s="152"/>
      <c r="T50" s="185"/>
      <c r="U50" s="186"/>
      <c r="V50" s="185"/>
      <c r="W50" s="186"/>
      <c r="X50" s="185"/>
      <c r="Y50" s="186"/>
      <c r="Z50" s="185"/>
      <c r="AA50" s="186"/>
      <c r="AB50" s="185"/>
      <c r="AC50" s="144"/>
    </row>
    <row r="51" spans="1:44" ht="22.5" customHeight="1">
      <c r="A51" s="145"/>
      <c r="H51" s="963" t="s">
        <v>1145</v>
      </c>
      <c r="I51" s="963"/>
      <c r="J51" s="963" t="s">
        <v>1146</v>
      </c>
      <c r="K51" s="963"/>
      <c r="L51" s="963"/>
      <c r="M51" s="963"/>
      <c r="N51" s="261"/>
      <c r="O51" s="262" t="s">
        <v>1147</v>
      </c>
      <c r="P51" s="134"/>
      <c r="Q51" s="134"/>
      <c r="R51" s="263"/>
      <c r="S51" s="134"/>
      <c r="T51" s="256"/>
      <c r="V51" s="261"/>
      <c r="W51" s="264"/>
      <c r="X51" s="265"/>
      <c r="Y51" s="266"/>
      <c r="Z51" s="266"/>
      <c r="AA51" s="264"/>
      <c r="AB51" s="265"/>
      <c r="AC51" s="144"/>
    </row>
    <row r="52" spans="1:44" ht="22.5" customHeight="1">
      <c r="A52" s="145"/>
      <c r="H52" s="963"/>
      <c r="I52" s="963"/>
      <c r="J52" s="963"/>
      <c r="K52" s="963"/>
      <c r="L52" s="963"/>
      <c r="M52" s="963"/>
      <c r="N52" s="261"/>
      <c r="O52" s="267" t="s">
        <v>1148</v>
      </c>
      <c r="P52" s="152"/>
      <c r="Q52" s="152"/>
      <c r="R52" s="152"/>
      <c r="S52" s="152"/>
      <c r="T52" s="185"/>
      <c r="U52" s="186"/>
      <c r="V52" s="268"/>
      <c r="W52" s="269"/>
      <c r="X52" s="270"/>
      <c r="Y52" s="260"/>
      <c r="Z52" s="260"/>
      <c r="AA52" s="269"/>
      <c r="AB52" s="270"/>
      <c r="AC52" s="144"/>
    </row>
    <row r="53" spans="1:44" ht="22.5" customHeight="1">
      <c r="A53" s="145"/>
      <c r="H53" s="963" t="s">
        <v>1149</v>
      </c>
      <c r="I53" s="963"/>
      <c r="J53" s="964" t="s">
        <v>1150</v>
      </c>
      <c r="K53" s="964"/>
      <c r="L53" s="964"/>
      <c r="M53" s="964"/>
      <c r="N53" s="261"/>
      <c r="O53" s="125" t="s">
        <v>1151</v>
      </c>
      <c r="U53" s="156"/>
      <c r="V53" s="256"/>
      <c r="W53" s="156"/>
      <c r="X53" s="256"/>
      <c r="Y53" s="134"/>
      <c r="Z53" s="134"/>
      <c r="AA53" s="156"/>
      <c r="AB53" s="256"/>
      <c r="AC53" s="144"/>
    </row>
    <row r="54" spans="1:44" ht="22.5" customHeight="1">
      <c r="A54" s="145"/>
      <c r="B54" s="159"/>
      <c r="C54" s="159"/>
      <c r="D54" s="271"/>
      <c r="E54" s="271"/>
      <c r="G54" s="271"/>
      <c r="H54" s="963"/>
      <c r="I54" s="963"/>
      <c r="J54" s="964"/>
      <c r="K54" s="964"/>
      <c r="L54" s="964"/>
      <c r="M54" s="964"/>
      <c r="N54" s="261"/>
      <c r="O54" s="125" t="s">
        <v>1152</v>
      </c>
      <c r="T54" s="261"/>
      <c r="U54" s="926" t="str">
        <f>VLOOKUP(P10,Emp_data!A:O,15,0)</f>
        <v xml:space="preserve">Ms. Anong K. </v>
      </c>
      <c r="V54" s="927"/>
      <c r="W54" s="928" t="str">
        <f>VLOOKUP(P10,Emp_data!A:Q,16,0)</f>
        <v>Ms. Ayako K.</v>
      </c>
      <c r="X54" s="929"/>
      <c r="Y54" s="926" t="str">
        <f>VLOOKUP(P10,Emp_data!A:S,18,0)</f>
        <v>Mr. Kotaro Saito</v>
      </c>
      <c r="Z54" s="927"/>
      <c r="AA54" s="928" t="str">
        <f>VLOOKUP(P10,Emp_data!A:U,20,0)</f>
        <v>-</v>
      </c>
      <c r="AB54" s="929"/>
      <c r="AC54" s="144"/>
    </row>
    <row r="55" spans="1:44" ht="22.5" customHeight="1">
      <c r="A55" s="145"/>
      <c r="B55" s="159"/>
      <c r="C55" s="159"/>
      <c r="D55" s="271"/>
      <c r="E55" s="271"/>
      <c r="G55" s="271"/>
      <c r="H55" s="963" t="s">
        <v>1153</v>
      </c>
      <c r="I55" s="963"/>
      <c r="J55" s="964" t="s">
        <v>1154</v>
      </c>
      <c r="K55" s="964"/>
      <c r="L55" s="964"/>
      <c r="M55" s="964"/>
      <c r="N55" s="261"/>
      <c r="O55" s="262"/>
      <c r="P55" s="134"/>
      <c r="Q55" s="134"/>
      <c r="R55" s="134"/>
      <c r="S55" s="134"/>
      <c r="T55" s="272"/>
      <c r="U55" s="965" t="s">
        <v>1155</v>
      </c>
      <c r="V55" s="966"/>
      <c r="W55" s="966"/>
      <c r="X55" s="966"/>
      <c r="Y55" s="966"/>
      <c r="Z55" s="974"/>
      <c r="AA55" s="273" t="s">
        <v>1156</v>
      </c>
      <c r="AB55" s="256"/>
      <c r="AC55" s="144"/>
    </row>
    <row r="56" spans="1:44" ht="22.5" customHeight="1">
      <c r="A56" s="145"/>
      <c r="B56" s="159"/>
      <c r="C56" s="159"/>
      <c r="H56" s="963"/>
      <c r="I56" s="963"/>
      <c r="J56" s="964"/>
      <c r="K56" s="964"/>
      <c r="L56" s="964"/>
      <c r="M56" s="964"/>
      <c r="N56" s="261"/>
      <c r="O56" s="125" t="s">
        <v>1140</v>
      </c>
      <c r="T56" s="265"/>
      <c r="U56" s="259"/>
      <c r="V56" s="267"/>
      <c r="W56" s="267"/>
      <c r="X56" s="267"/>
      <c r="Y56" s="267"/>
      <c r="Z56" s="274"/>
      <c r="AA56" s="275"/>
      <c r="AB56" s="261"/>
      <c r="AC56" s="144"/>
    </row>
    <row r="57" spans="1:44" ht="22.5" customHeight="1">
      <c r="A57" s="145"/>
      <c r="B57" s="159"/>
      <c r="C57" s="159"/>
      <c r="F57" s="124"/>
      <c r="H57" s="963" t="s">
        <v>1141</v>
      </c>
      <c r="I57" s="963"/>
      <c r="J57" s="964" t="s">
        <v>1157</v>
      </c>
      <c r="K57" s="964"/>
      <c r="L57" s="964"/>
      <c r="M57" s="964"/>
      <c r="N57" s="261"/>
      <c r="O57" s="125" t="s">
        <v>1158</v>
      </c>
      <c r="T57" s="265"/>
      <c r="U57" s="965" t="s">
        <v>1159</v>
      </c>
      <c r="V57" s="966"/>
      <c r="W57" s="966"/>
      <c r="X57" s="966"/>
      <c r="Y57" s="966"/>
      <c r="Z57" s="974"/>
      <c r="AA57" s="276" t="s">
        <v>1160</v>
      </c>
      <c r="AB57" s="256"/>
      <c r="AC57" s="144"/>
    </row>
    <row r="58" spans="1:44" ht="22.5" customHeight="1" thickBot="1">
      <c r="A58" s="145"/>
      <c r="B58" s="159"/>
      <c r="C58" s="159"/>
      <c r="F58" s="124"/>
      <c r="H58" s="963"/>
      <c r="I58" s="963"/>
      <c r="J58" s="964"/>
      <c r="K58" s="964"/>
      <c r="L58" s="964"/>
      <c r="M58" s="964"/>
      <c r="N58" s="261"/>
      <c r="O58" s="132"/>
      <c r="P58" s="152"/>
      <c r="Q58" s="152"/>
      <c r="R58" s="152"/>
      <c r="S58" s="152"/>
      <c r="T58" s="270"/>
      <c r="U58" s="259"/>
      <c r="V58" s="267"/>
      <c r="W58" s="267"/>
      <c r="X58" s="267"/>
      <c r="Y58" s="267"/>
      <c r="Z58" s="274"/>
      <c r="AA58" s="277"/>
      <c r="AB58" s="261"/>
      <c r="AC58" s="278"/>
      <c r="AL58" s="953"/>
      <c r="AM58" s="953"/>
      <c r="AO58" s="142"/>
      <c r="AP58" s="953"/>
      <c r="AQ58" s="953"/>
      <c r="AR58" s="953"/>
    </row>
    <row r="59" spans="1:44" ht="22.5" customHeight="1">
      <c r="A59" s="145"/>
      <c r="B59" s="159"/>
      <c r="C59" s="159"/>
      <c r="F59" s="124"/>
      <c r="H59" s="963" t="s">
        <v>1142</v>
      </c>
      <c r="I59" s="963"/>
      <c r="J59" s="964" t="s">
        <v>1161</v>
      </c>
      <c r="K59" s="964"/>
      <c r="L59" s="964"/>
      <c r="M59" s="964"/>
      <c r="N59" s="261"/>
      <c r="O59" s="262" t="s">
        <v>1162</v>
      </c>
      <c r="P59" s="134"/>
      <c r="Q59" s="134"/>
      <c r="R59" s="134"/>
      <c r="S59" s="134"/>
      <c r="T59" s="272"/>
      <c r="U59" s="965" t="s">
        <v>1163</v>
      </c>
      <c r="V59" s="966"/>
      <c r="W59" s="966"/>
      <c r="X59" s="966"/>
      <c r="Y59" s="966"/>
      <c r="Z59" s="967"/>
      <c r="AA59" s="279" t="s">
        <v>1164</v>
      </c>
      <c r="AB59" s="280"/>
      <c r="AC59" s="144"/>
      <c r="AL59" s="142"/>
      <c r="AM59" s="142"/>
      <c r="AO59" s="142"/>
      <c r="AP59" s="142"/>
      <c r="AQ59" s="142"/>
      <c r="AR59" s="142"/>
    </row>
    <row r="60" spans="1:44" ht="22.5" customHeight="1" thickBot="1">
      <c r="A60" s="145"/>
      <c r="B60" s="159"/>
      <c r="C60" s="159"/>
      <c r="F60" s="124"/>
      <c r="H60" s="963"/>
      <c r="I60" s="963"/>
      <c r="J60" s="964"/>
      <c r="K60" s="964"/>
      <c r="L60" s="964"/>
      <c r="M60" s="964"/>
      <c r="N60" s="265"/>
      <c r="O60" s="267" t="s">
        <v>1165</v>
      </c>
      <c r="P60" s="152"/>
      <c r="Q60" s="152"/>
      <c r="R60" s="152"/>
      <c r="S60" s="152"/>
      <c r="T60" s="270"/>
      <c r="U60" s="259"/>
      <c r="V60" s="267"/>
      <c r="W60" s="267"/>
      <c r="X60" s="267"/>
      <c r="Y60" s="267"/>
      <c r="Z60" s="281"/>
      <c r="AA60" s="282"/>
      <c r="AB60" s="283"/>
      <c r="AC60" s="144"/>
      <c r="AL60" s="142"/>
      <c r="AM60" s="142"/>
      <c r="AO60" s="142"/>
      <c r="AP60" s="142"/>
      <c r="AQ60" s="142"/>
      <c r="AR60" s="142"/>
    </row>
    <row r="61" spans="1:44" ht="22.5" customHeight="1">
      <c r="A61" s="145"/>
      <c r="B61" s="159"/>
      <c r="C61" s="159"/>
      <c r="F61" s="124"/>
      <c r="H61" s="963" t="s">
        <v>1143</v>
      </c>
      <c r="I61" s="963"/>
      <c r="J61" s="964" t="s">
        <v>1166</v>
      </c>
      <c r="K61" s="964"/>
      <c r="L61" s="964"/>
      <c r="M61" s="964"/>
      <c r="N61" s="265"/>
      <c r="O61" s="262" t="s">
        <v>1167</v>
      </c>
      <c r="P61" s="134"/>
      <c r="Q61" s="134"/>
      <c r="R61" s="134"/>
      <c r="S61" s="134"/>
      <c r="T61" s="284"/>
      <c r="U61" s="968" t="s">
        <v>1168</v>
      </c>
      <c r="V61" s="969"/>
      <c r="W61" s="969"/>
      <c r="X61" s="969"/>
      <c r="Y61" s="969"/>
      <c r="Z61" s="969"/>
      <c r="AA61" s="969"/>
      <c r="AB61" s="970"/>
      <c r="AC61" s="144"/>
      <c r="AI61" s="142"/>
      <c r="AK61" s="266"/>
      <c r="AL61" s="142"/>
      <c r="AM61" s="142"/>
      <c r="AO61" s="142"/>
      <c r="AP61" s="142"/>
      <c r="AQ61" s="142"/>
      <c r="AR61" s="142"/>
    </row>
    <row r="62" spans="1:44" ht="22.5" customHeight="1">
      <c r="A62" s="145"/>
      <c r="B62" s="159"/>
      <c r="C62" s="159"/>
      <c r="F62" s="124"/>
      <c r="H62" s="963"/>
      <c r="I62" s="963"/>
      <c r="J62" s="964"/>
      <c r="K62" s="964"/>
      <c r="L62" s="964"/>
      <c r="M62" s="964"/>
      <c r="N62" s="265"/>
      <c r="O62" s="267" t="s">
        <v>1169</v>
      </c>
      <c r="P62" s="152"/>
      <c r="Q62" s="152"/>
      <c r="R62" s="152"/>
      <c r="S62" s="152"/>
      <c r="T62" s="286"/>
      <c r="U62" s="971"/>
      <c r="V62" s="972"/>
      <c r="W62" s="972"/>
      <c r="X62" s="972"/>
      <c r="Y62" s="972"/>
      <c r="Z62" s="972"/>
      <c r="AA62" s="972"/>
      <c r="AB62" s="973"/>
      <c r="AC62" s="144"/>
      <c r="AI62" s="142"/>
      <c r="AK62" s="266"/>
      <c r="AL62" s="142"/>
      <c r="AM62" s="142"/>
      <c r="AO62" s="142"/>
      <c r="AP62" s="142"/>
      <c r="AQ62" s="142"/>
      <c r="AR62" s="142"/>
    </row>
    <row r="63" spans="1:44" ht="18" customHeight="1" thickBot="1">
      <c r="A63" s="287"/>
      <c r="B63" s="288"/>
      <c r="C63" s="288"/>
      <c r="D63" s="288"/>
      <c r="E63" s="288"/>
      <c r="F63" s="289"/>
      <c r="G63" s="288"/>
      <c r="H63" s="288"/>
      <c r="I63" s="290"/>
      <c r="J63" s="290"/>
      <c r="K63" s="290"/>
      <c r="L63" s="290"/>
      <c r="M63" s="290"/>
      <c r="N63" s="290"/>
      <c r="O63" s="291"/>
      <c r="P63" s="291"/>
      <c r="Q63" s="288"/>
      <c r="R63" s="288"/>
      <c r="S63" s="288"/>
      <c r="T63" s="288"/>
      <c r="U63" s="290"/>
      <c r="V63" s="290"/>
      <c r="W63" s="290"/>
      <c r="X63" s="290"/>
      <c r="Y63" s="290"/>
      <c r="Z63" s="290"/>
      <c r="AA63" s="290"/>
      <c r="AB63" s="290"/>
      <c r="AC63" s="283"/>
      <c r="AM63" s="207"/>
    </row>
    <row r="64" spans="1:44" ht="16.5" customHeight="1">
      <c r="I64" s="142"/>
      <c r="J64" s="142"/>
      <c r="K64" s="142"/>
      <c r="L64" s="142"/>
      <c r="M64" s="142"/>
      <c r="N64" s="142"/>
      <c r="O64" s="207"/>
      <c r="P64" s="207"/>
      <c r="U64" s="142"/>
      <c r="V64" s="142"/>
      <c r="W64" s="142"/>
      <c r="X64" s="142"/>
      <c r="Y64" s="142"/>
      <c r="Z64" s="142"/>
      <c r="AA64" s="142"/>
      <c r="AB64" s="142"/>
      <c r="AC64" s="292" t="s">
        <v>1170</v>
      </c>
      <c r="AK64" s="142"/>
      <c r="AM64" s="207"/>
    </row>
    <row r="65" spans="1:39" ht="15" customHeight="1" thickBot="1">
      <c r="A65" s="293"/>
      <c r="B65" s="294"/>
      <c r="C65" s="294"/>
      <c r="D65" s="295"/>
      <c r="E65" s="295"/>
      <c r="F65" s="296"/>
      <c r="G65" s="296"/>
      <c r="H65" s="296"/>
      <c r="I65" s="297"/>
      <c r="J65" s="297"/>
      <c r="K65" s="297"/>
      <c r="L65" s="297"/>
      <c r="M65" s="297"/>
      <c r="N65" s="297"/>
      <c r="O65" s="297"/>
      <c r="P65" s="297"/>
      <c r="Q65" s="297"/>
      <c r="R65" s="297"/>
      <c r="S65" s="297"/>
      <c r="T65" s="297"/>
      <c r="U65" s="296"/>
      <c r="V65" s="298"/>
      <c r="W65" s="298"/>
      <c r="X65" s="299"/>
      <c r="Y65" s="299"/>
      <c r="Z65" s="400"/>
      <c r="AA65" s="288"/>
      <c r="AC65" s="399" t="s">
        <v>1006</v>
      </c>
      <c r="AI65" s="142"/>
      <c r="AK65" s="142"/>
      <c r="AM65" s="207"/>
    </row>
    <row r="66" spans="1:39" ht="21" customHeight="1">
      <c r="A66" s="301"/>
      <c r="B66" s="302"/>
      <c r="C66" s="302"/>
      <c r="D66" s="302"/>
      <c r="E66" s="302"/>
      <c r="F66" s="302"/>
      <c r="G66" s="302"/>
      <c r="H66" s="302"/>
      <c r="I66" s="961" t="s">
        <v>1171</v>
      </c>
      <c r="J66" s="961"/>
      <c r="K66" s="961"/>
      <c r="L66" s="961"/>
      <c r="M66" s="961"/>
      <c r="N66" s="961"/>
      <c r="O66" s="961"/>
      <c r="P66" s="961"/>
      <c r="Q66" s="961"/>
      <c r="R66" s="961"/>
      <c r="S66" s="961"/>
      <c r="T66" s="961"/>
      <c r="U66" s="961"/>
      <c r="V66" s="961"/>
      <c r="W66" s="961"/>
      <c r="X66" s="961"/>
      <c r="Y66" s="961"/>
      <c r="Z66" s="961"/>
      <c r="AA66" s="961"/>
      <c r="AB66" s="957" t="s">
        <v>1172</v>
      </c>
      <c r="AC66" s="958"/>
    </row>
    <row r="67" spans="1:39" ht="21" customHeight="1" thickBot="1">
      <c r="A67" s="303"/>
      <c r="B67" s="304"/>
      <c r="C67" s="304"/>
      <c r="D67" s="304"/>
      <c r="E67" s="304"/>
      <c r="F67" s="304"/>
      <c r="G67" s="304"/>
      <c r="H67" s="304"/>
      <c r="I67" s="962"/>
      <c r="J67" s="962"/>
      <c r="K67" s="962"/>
      <c r="L67" s="962"/>
      <c r="M67" s="962"/>
      <c r="N67" s="962"/>
      <c r="O67" s="962"/>
      <c r="P67" s="962"/>
      <c r="Q67" s="962"/>
      <c r="R67" s="962"/>
      <c r="S67" s="962"/>
      <c r="T67" s="962"/>
      <c r="U67" s="962"/>
      <c r="V67" s="962"/>
      <c r="W67" s="962"/>
      <c r="X67" s="962"/>
      <c r="Y67" s="962"/>
      <c r="Z67" s="962"/>
      <c r="AA67" s="962"/>
      <c r="AB67" s="959"/>
      <c r="AC67" s="960"/>
    </row>
    <row r="68" spans="1:39" ht="15" customHeight="1">
      <c r="A68" s="305"/>
      <c r="B68" s="403"/>
      <c r="C68" s="403"/>
      <c r="D68" s="404"/>
      <c r="E68" s="404"/>
      <c r="F68" s="405"/>
      <c r="G68" s="405"/>
      <c r="H68" s="405"/>
      <c r="I68" s="406"/>
      <c r="J68" s="406"/>
      <c r="K68" s="406"/>
      <c r="L68" s="406"/>
      <c r="M68" s="406"/>
      <c r="N68" s="406"/>
      <c r="O68" s="406"/>
      <c r="P68" s="406"/>
      <c r="Q68" s="406"/>
      <c r="R68" s="406"/>
      <c r="S68" s="406"/>
      <c r="T68" s="406"/>
      <c r="U68" s="405"/>
      <c r="V68" s="407"/>
      <c r="W68" s="407"/>
      <c r="X68" s="408"/>
      <c r="Y68" s="408"/>
      <c r="Z68" s="407"/>
      <c r="AA68" s="401"/>
      <c r="AB68" s="402"/>
      <c r="AC68" s="280"/>
      <c r="AF68" s="953"/>
    </row>
    <row r="69" spans="1:39" ht="15.75" customHeight="1">
      <c r="A69" s="312"/>
      <c r="B69" s="941" t="s">
        <v>1173</v>
      </c>
      <c r="C69" s="942"/>
      <c r="D69" s="942"/>
      <c r="E69" s="942"/>
      <c r="F69" s="942"/>
      <c r="G69" s="942"/>
      <c r="H69" s="942"/>
      <c r="I69" s="942"/>
      <c r="J69" s="942"/>
      <c r="K69" s="942"/>
      <c r="L69" s="942"/>
      <c r="M69" s="942"/>
      <c r="N69" s="942"/>
      <c r="O69" s="942"/>
      <c r="P69" s="942"/>
      <c r="Q69" s="942"/>
      <c r="R69" s="942"/>
      <c r="S69" s="942"/>
      <c r="T69" s="942"/>
      <c r="U69" s="942"/>
      <c r="V69" s="942"/>
      <c r="W69" s="942"/>
      <c r="X69" s="942"/>
      <c r="Y69" s="942"/>
      <c r="Z69" s="942"/>
      <c r="AA69" s="942"/>
      <c r="AB69" s="943"/>
      <c r="AC69" s="144"/>
      <c r="AF69" s="953"/>
    </row>
    <row r="70" spans="1:39" ht="15.75" customHeight="1">
      <c r="A70" s="312"/>
      <c r="B70" s="944"/>
      <c r="C70" s="945"/>
      <c r="D70" s="945"/>
      <c r="E70" s="945"/>
      <c r="F70" s="945"/>
      <c r="G70" s="945"/>
      <c r="H70" s="945"/>
      <c r="I70" s="945"/>
      <c r="J70" s="945"/>
      <c r="K70" s="945"/>
      <c r="L70" s="945"/>
      <c r="M70" s="945"/>
      <c r="N70" s="945"/>
      <c r="O70" s="945"/>
      <c r="P70" s="945"/>
      <c r="Q70" s="945"/>
      <c r="R70" s="945"/>
      <c r="S70" s="945"/>
      <c r="T70" s="945"/>
      <c r="U70" s="945"/>
      <c r="V70" s="945"/>
      <c r="W70" s="945"/>
      <c r="X70" s="945"/>
      <c r="Y70" s="945"/>
      <c r="Z70" s="945"/>
      <c r="AA70" s="945"/>
      <c r="AB70" s="946"/>
      <c r="AC70" s="144"/>
      <c r="AF70" s="953"/>
    </row>
    <row r="71" spans="1:39" ht="24.75" customHeight="1">
      <c r="A71" s="312"/>
      <c r="B71" s="954" t="s">
        <v>1174</v>
      </c>
      <c r="C71" s="955"/>
      <c r="D71" s="955"/>
      <c r="E71" s="955"/>
      <c r="F71" s="955"/>
      <c r="G71" s="955"/>
      <c r="H71" s="956"/>
      <c r="I71" s="409" t="s">
        <v>1175</v>
      </c>
      <c r="J71" s="323"/>
      <c r="K71" s="331"/>
      <c r="L71" s="331"/>
      <c r="M71" s="331"/>
      <c r="N71" s="331"/>
      <c r="O71" s="331"/>
      <c r="P71" s="331"/>
      <c r="Q71" s="331"/>
      <c r="R71" s="327"/>
      <c r="S71" s="327"/>
      <c r="T71" s="327"/>
      <c r="U71" s="327"/>
      <c r="V71" s="327"/>
      <c r="W71" s="327"/>
      <c r="X71" s="327"/>
      <c r="Y71" s="327"/>
      <c r="Z71" s="327"/>
      <c r="AA71" s="317"/>
      <c r="AB71" s="256"/>
      <c r="AC71" s="144"/>
      <c r="AF71" s="953"/>
    </row>
    <row r="72" spans="1:39" ht="25.5" customHeight="1">
      <c r="A72" s="312"/>
      <c r="B72" s="319" t="s">
        <v>1176</v>
      </c>
      <c r="C72" s="320"/>
      <c r="D72" s="320"/>
      <c r="E72" s="321"/>
      <c r="F72" s="321"/>
      <c r="G72" s="321"/>
      <c r="H72" s="322"/>
      <c r="I72" s="320" t="s">
        <v>1177</v>
      </c>
      <c r="J72" s="323"/>
      <c r="K72" s="324"/>
      <c r="L72" s="324"/>
      <c r="M72" s="324"/>
      <c r="N72" s="324"/>
      <c r="O72" s="324"/>
      <c r="P72" s="324"/>
      <c r="Q72" s="324"/>
      <c r="R72" s="324"/>
      <c r="S72" s="324"/>
      <c r="T72" s="324"/>
      <c r="U72" s="324"/>
      <c r="V72" s="324"/>
      <c r="W72" s="324"/>
      <c r="X72" s="324"/>
      <c r="Y72" s="324"/>
      <c r="Z72" s="324"/>
      <c r="AA72" s="327"/>
      <c r="AB72" s="261"/>
      <c r="AC72" s="144"/>
      <c r="AF72" s="953"/>
    </row>
    <row r="73" spans="1:39" ht="16.5" customHeight="1">
      <c r="A73" s="312"/>
      <c r="B73" s="326"/>
      <c r="C73" s="327"/>
      <c r="D73" s="327"/>
      <c r="E73" s="327"/>
      <c r="F73" s="327"/>
      <c r="G73" s="327"/>
      <c r="H73" s="328"/>
      <c r="I73" s="324"/>
      <c r="J73" s="329"/>
      <c r="K73" s="329"/>
      <c r="L73" s="329"/>
      <c r="M73" s="329"/>
      <c r="N73" s="329"/>
      <c r="O73" s="329"/>
      <c r="P73" s="329"/>
      <c r="Q73" s="329"/>
      <c r="R73" s="329"/>
      <c r="S73" s="329"/>
      <c r="T73" s="329"/>
      <c r="U73" s="329"/>
      <c r="V73" s="329"/>
      <c r="W73" s="329"/>
      <c r="X73" s="329"/>
      <c r="Y73" s="329"/>
      <c r="Z73" s="329"/>
      <c r="AA73" s="410"/>
      <c r="AB73" s="261"/>
      <c r="AC73" s="144"/>
      <c r="AF73" s="953"/>
    </row>
    <row r="74" spans="1:39" ht="16.5" customHeight="1">
      <c r="A74" s="312"/>
      <c r="B74" s="326"/>
      <c r="C74" s="327"/>
      <c r="D74" s="327"/>
      <c r="E74" s="327"/>
      <c r="F74" s="327"/>
      <c r="G74" s="327"/>
      <c r="H74" s="328"/>
      <c r="I74" s="324"/>
      <c r="J74" s="324"/>
      <c r="K74" s="324"/>
      <c r="L74" s="324"/>
      <c r="M74" s="324"/>
      <c r="N74" s="324"/>
      <c r="O74" s="324"/>
      <c r="P74" s="324"/>
      <c r="Q74" s="324"/>
      <c r="R74" s="324"/>
      <c r="S74" s="324"/>
      <c r="T74" s="324"/>
      <c r="U74" s="324"/>
      <c r="V74" s="324"/>
      <c r="W74" s="324"/>
      <c r="X74" s="324"/>
      <c r="Y74" s="324"/>
      <c r="Z74" s="324"/>
      <c r="AA74" s="327"/>
      <c r="AB74" s="261"/>
      <c r="AC74" s="144"/>
      <c r="AF74" s="953"/>
    </row>
    <row r="75" spans="1:39" ht="16.5" customHeight="1">
      <c r="A75" s="312"/>
      <c r="B75" s="326"/>
      <c r="C75" s="327"/>
      <c r="D75" s="327"/>
      <c r="E75" s="327"/>
      <c r="F75" s="327"/>
      <c r="G75" s="327"/>
      <c r="H75" s="328"/>
      <c r="I75" s="324"/>
      <c r="J75" s="329"/>
      <c r="K75" s="329"/>
      <c r="L75" s="329"/>
      <c r="M75" s="329"/>
      <c r="N75" s="329"/>
      <c r="O75" s="329"/>
      <c r="P75" s="329"/>
      <c r="Q75" s="329"/>
      <c r="R75" s="329"/>
      <c r="S75" s="329"/>
      <c r="T75" s="329"/>
      <c r="U75" s="329"/>
      <c r="V75" s="329"/>
      <c r="W75" s="329"/>
      <c r="X75" s="329"/>
      <c r="Y75" s="329"/>
      <c r="Z75" s="329"/>
      <c r="AA75" s="410"/>
      <c r="AB75" s="261"/>
      <c r="AC75" s="144"/>
      <c r="AF75" s="142"/>
    </row>
    <row r="76" spans="1:39" ht="16.5" customHeight="1">
      <c r="A76" s="312"/>
      <c r="B76" s="326"/>
      <c r="C76" s="327"/>
      <c r="D76" s="327"/>
      <c r="E76" s="327"/>
      <c r="F76" s="327"/>
      <c r="G76" s="327"/>
      <c r="H76" s="328"/>
      <c r="I76" s="324"/>
      <c r="J76" s="324"/>
      <c r="K76" s="324"/>
      <c r="L76" s="324"/>
      <c r="M76" s="324"/>
      <c r="N76" s="324"/>
      <c r="O76" s="324"/>
      <c r="P76" s="324"/>
      <c r="Q76" s="324"/>
      <c r="R76" s="324"/>
      <c r="S76" s="324"/>
      <c r="T76" s="324"/>
      <c r="U76" s="324"/>
      <c r="V76" s="324"/>
      <c r="W76" s="324"/>
      <c r="X76" s="324"/>
      <c r="Y76" s="324"/>
      <c r="Z76" s="324"/>
      <c r="AA76" s="327"/>
      <c r="AB76" s="261"/>
      <c r="AC76" s="144"/>
      <c r="AF76" s="142"/>
      <c r="AH76" s="207"/>
    </row>
    <row r="77" spans="1:39" ht="16.5" customHeight="1">
      <c r="A77" s="312"/>
      <c r="B77" s="330"/>
      <c r="C77" s="331"/>
      <c r="D77" s="331"/>
      <c r="E77" s="327"/>
      <c r="F77" s="327"/>
      <c r="G77" s="327"/>
      <c r="H77" s="328"/>
      <c r="I77" s="324"/>
      <c r="J77" s="329"/>
      <c r="K77" s="329"/>
      <c r="L77" s="329"/>
      <c r="M77" s="329"/>
      <c r="N77" s="329"/>
      <c r="O77" s="329"/>
      <c r="P77" s="329"/>
      <c r="Q77" s="329"/>
      <c r="R77" s="329"/>
      <c r="S77" s="329"/>
      <c r="T77" s="329"/>
      <c r="U77" s="329"/>
      <c r="V77" s="329"/>
      <c r="W77" s="329"/>
      <c r="X77" s="329"/>
      <c r="Y77" s="329"/>
      <c r="Z77" s="329"/>
      <c r="AA77" s="410"/>
      <c r="AB77" s="261"/>
      <c r="AC77" s="144"/>
      <c r="AF77" s="142"/>
      <c r="AH77" s="207"/>
    </row>
    <row r="78" spans="1:39" ht="16.5" customHeight="1">
      <c r="A78" s="312"/>
      <c r="B78" s="330"/>
      <c r="C78" s="331"/>
      <c r="D78" s="331"/>
      <c r="E78" s="327"/>
      <c r="F78" s="327"/>
      <c r="G78" s="327"/>
      <c r="H78" s="328"/>
      <c r="I78" s="327"/>
      <c r="J78" s="327"/>
      <c r="K78" s="327"/>
      <c r="L78" s="327"/>
      <c r="M78" s="327"/>
      <c r="N78" s="327"/>
      <c r="O78" s="327"/>
      <c r="P78" s="327"/>
      <c r="Q78" s="327"/>
      <c r="R78" s="327"/>
      <c r="S78" s="327"/>
      <c r="T78" s="327"/>
      <c r="U78" s="327"/>
      <c r="V78" s="327"/>
      <c r="W78" s="327"/>
      <c r="X78" s="327"/>
      <c r="Y78" s="327"/>
      <c r="Z78" s="327"/>
      <c r="AA78" s="327"/>
      <c r="AB78" s="261"/>
      <c r="AC78" s="144"/>
    </row>
    <row r="79" spans="1:39" ht="16.5" customHeight="1">
      <c r="A79" s="312"/>
      <c r="B79" s="332"/>
      <c r="C79" s="324"/>
      <c r="D79" s="323"/>
      <c r="E79" s="323"/>
      <c r="F79" s="323"/>
      <c r="G79" s="323"/>
      <c r="H79" s="325"/>
      <c r="I79" s="327"/>
      <c r="J79" s="327"/>
      <c r="K79" s="327"/>
      <c r="L79" s="327"/>
      <c r="M79" s="327"/>
      <c r="N79" s="327"/>
      <c r="O79" s="327"/>
      <c r="P79" s="327"/>
      <c r="Q79" s="327"/>
      <c r="R79" s="327"/>
      <c r="S79" s="327"/>
      <c r="T79" s="327"/>
      <c r="U79" s="327"/>
      <c r="V79" s="327"/>
      <c r="W79" s="327"/>
      <c r="X79" s="327"/>
      <c r="Y79" s="327"/>
      <c r="Z79" s="389"/>
      <c r="AA79" s="389"/>
      <c r="AB79" s="185"/>
      <c r="AC79" s="144"/>
    </row>
    <row r="80" spans="1:39" ht="21.75" customHeight="1">
      <c r="A80" s="312"/>
      <c r="B80" s="332"/>
      <c r="C80" s="324"/>
      <c r="D80" s="323"/>
      <c r="E80" s="323"/>
      <c r="F80" s="323"/>
      <c r="G80" s="323"/>
      <c r="H80" s="328"/>
      <c r="I80" s="314" t="s">
        <v>1178</v>
      </c>
      <c r="J80" s="316"/>
      <c r="K80" s="316"/>
      <c r="L80" s="316"/>
      <c r="M80" s="316"/>
      <c r="N80" s="316"/>
      <c r="O80" s="316"/>
      <c r="P80" s="316"/>
      <c r="Q80" s="316"/>
      <c r="R80" s="317"/>
      <c r="S80" s="317"/>
      <c r="T80" s="317"/>
      <c r="U80" s="317"/>
      <c r="V80" s="317"/>
      <c r="W80" s="317"/>
      <c r="X80" s="317"/>
      <c r="Y80" s="317"/>
      <c r="Z80" s="317"/>
      <c r="AA80" s="327"/>
      <c r="AB80" s="261"/>
      <c r="AC80" s="144"/>
    </row>
    <row r="81" spans="1:29" ht="21.75" customHeight="1">
      <c r="A81" s="312"/>
      <c r="B81" s="947" t="s">
        <v>1179</v>
      </c>
      <c r="C81" s="948"/>
      <c r="D81" s="323"/>
      <c r="E81" s="323"/>
      <c r="F81" s="323"/>
      <c r="G81" s="323"/>
      <c r="H81" s="328"/>
      <c r="I81" s="320" t="s">
        <v>1180</v>
      </c>
      <c r="J81" s="331"/>
      <c r="K81" s="331"/>
      <c r="L81" s="331"/>
      <c r="M81" s="331"/>
      <c r="N81" s="331"/>
      <c r="O81" s="331"/>
      <c r="P81" s="331"/>
      <c r="Q81" s="331"/>
      <c r="R81" s="327"/>
      <c r="S81" s="327"/>
      <c r="T81" s="327"/>
      <c r="U81" s="327"/>
      <c r="V81" s="327"/>
      <c r="W81" s="327"/>
      <c r="X81" s="327"/>
      <c r="Y81" s="327"/>
      <c r="Z81" s="327"/>
      <c r="AA81" s="327"/>
      <c r="AB81" s="261"/>
      <c r="AC81" s="144"/>
    </row>
    <row r="82" spans="1:29" ht="16.5" customHeight="1">
      <c r="A82" s="312"/>
      <c r="B82" s="947"/>
      <c r="C82" s="948"/>
      <c r="D82" s="334"/>
      <c r="E82" s="334"/>
      <c r="F82" s="334"/>
      <c r="G82" s="334"/>
      <c r="H82" s="328"/>
      <c r="I82" s="324"/>
      <c r="J82" s="329"/>
      <c r="K82" s="329"/>
      <c r="L82" s="329"/>
      <c r="M82" s="329"/>
      <c r="N82" s="329"/>
      <c r="O82" s="329"/>
      <c r="P82" s="329"/>
      <c r="Q82" s="329"/>
      <c r="R82" s="329"/>
      <c r="S82" s="329"/>
      <c r="T82" s="329"/>
      <c r="U82" s="329"/>
      <c r="V82" s="329"/>
      <c r="W82" s="329"/>
      <c r="X82" s="329"/>
      <c r="Y82" s="329"/>
      <c r="Z82" s="410"/>
      <c r="AA82" s="410"/>
      <c r="AB82" s="261"/>
      <c r="AC82" s="144"/>
    </row>
    <row r="83" spans="1:29" ht="16.5" customHeight="1">
      <c r="A83" s="312"/>
      <c r="B83" s="947" t="s">
        <v>1181</v>
      </c>
      <c r="C83" s="948"/>
      <c r="D83" s="952" t="s">
        <v>1182</v>
      </c>
      <c r="E83" s="952"/>
      <c r="F83" s="952"/>
      <c r="G83" s="952"/>
      <c r="H83" s="328"/>
      <c r="I83" s="324"/>
      <c r="J83" s="324"/>
      <c r="K83" s="324"/>
      <c r="L83" s="324"/>
      <c r="M83" s="324"/>
      <c r="N83" s="324"/>
      <c r="O83" s="324"/>
      <c r="P83" s="324"/>
      <c r="Q83" s="324"/>
      <c r="R83" s="324"/>
      <c r="S83" s="324"/>
      <c r="T83" s="324"/>
      <c r="U83" s="324"/>
      <c r="V83" s="324"/>
      <c r="W83" s="324"/>
      <c r="X83" s="324"/>
      <c r="Y83" s="324"/>
      <c r="Z83" s="327"/>
      <c r="AA83" s="327"/>
      <c r="AB83" s="261"/>
      <c r="AC83" s="144"/>
    </row>
    <row r="84" spans="1:29" ht="16.5" customHeight="1">
      <c r="A84" s="312"/>
      <c r="B84" s="947"/>
      <c r="C84" s="948"/>
      <c r="D84" s="948"/>
      <c r="E84" s="948"/>
      <c r="F84" s="948"/>
      <c r="G84" s="948"/>
      <c r="H84" s="328"/>
      <c r="I84" s="324"/>
      <c r="J84" s="329"/>
      <c r="K84" s="329"/>
      <c r="L84" s="329"/>
      <c r="M84" s="329"/>
      <c r="N84" s="329"/>
      <c r="O84" s="329"/>
      <c r="P84" s="329"/>
      <c r="Q84" s="329"/>
      <c r="R84" s="329"/>
      <c r="S84" s="329"/>
      <c r="T84" s="329"/>
      <c r="U84" s="329"/>
      <c r="V84" s="329"/>
      <c r="W84" s="329"/>
      <c r="X84" s="329"/>
      <c r="Y84" s="329"/>
      <c r="Z84" s="410"/>
      <c r="AA84" s="410"/>
      <c r="AB84" s="261"/>
      <c r="AC84" s="144"/>
    </row>
    <row r="85" spans="1:29" ht="16.5" customHeight="1">
      <c r="A85" s="312"/>
      <c r="B85" s="947" t="s">
        <v>1183</v>
      </c>
      <c r="C85" s="948"/>
      <c r="D85" s="948" t="s">
        <v>1184</v>
      </c>
      <c r="E85" s="948"/>
      <c r="F85" s="948"/>
      <c r="G85" s="948"/>
      <c r="H85" s="328"/>
      <c r="I85" s="324"/>
      <c r="J85" s="324"/>
      <c r="K85" s="324"/>
      <c r="L85" s="324"/>
      <c r="M85" s="324"/>
      <c r="N85" s="324"/>
      <c r="O85" s="324"/>
      <c r="P85" s="324"/>
      <c r="Q85" s="324"/>
      <c r="R85" s="324"/>
      <c r="S85" s="324"/>
      <c r="T85" s="324"/>
      <c r="U85" s="324"/>
      <c r="V85" s="324"/>
      <c r="W85" s="324"/>
      <c r="X85" s="324"/>
      <c r="Y85" s="324"/>
      <c r="Z85" s="327"/>
      <c r="AA85" s="327"/>
      <c r="AB85" s="261"/>
      <c r="AC85" s="144"/>
    </row>
    <row r="86" spans="1:29" ht="16.5" customHeight="1">
      <c r="A86" s="312"/>
      <c r="B86" s="947"/>
      <c r="C86" s="948"/>
      <c r="D86" s="948"/>
      <c r="E86" s="948"/>
      <c r="F86" s="948"/>
      <c r="G86" s="948"/>
      <c r="H86" s="335"/>
      <c r="I86" s="324"/>
      <c r="J86" s="329"/>
      <c r="K86" s="329"/>
      <c r="L86" s="329"/>
      <c r="M86" s="329"/>
      <c r="N86" s="329"/>
      <c r="O86" s="329"/>
      <c r="P86" s="329"/>
      <c r="Q86" s="329"/>
      <c r="R86" s="329"/>
      <c r="S86" s="329"/>
      <c r="T86" s="329"/>
      <c r="U86" s="329"/>
      <c r="V86" s="329"/>
      <c r="W86" s="329"/>
      <c r="X86" s="329"/>
      <c r="Y86" s="329"/>
      <c r="Z86" s="410"/>
      <c r="AA86" s="410"/>
      <c r="AB86" s="261"/>
      <c r="AC86" s="144"/>
    </row>
    <row r="87" spans="1:29" ht="16.5" customHeight="1">
      <c r="A87" s="312"/>
      <c r="B87" s="336"/>
      <c r="C87" s="323"/>
      <c r="D87" s="323"/>
      <c r="E87" s="323"/>
      <c r="F87" s="323"/>
      <c r="G87" s="323"/>
      <c r="H87" s="335"/>
      <c r="I87" s="332"/>
      <c r="J87" s="331"/>
      <c r="K87" s="331"/>
      <c r="L87" s="331"/>
      <c r="M87" s="331"/>
      <c r="N87" s="331"/>
      <c r="O87" s="331"/>
      <c r="P87" s="331"/>
      <c r="Q87" s="331"/>
      <c r="R87" s="327"/>
      <c r="S87" s="327"/>
      <c r="T87" s="327"/>
      <c r="U87" s="327"/>
      <c r="V87" s="327"/>
      <c r="W87" s="327"/>
      <c r="X87" s="327"/>
      <c r="Y87" s="327"/>
      <c r="Z87" s="327"/>
      <c r="AA87" s="327"/>
      <c r="AB87" s="261"/>
      <c r="AC87" s="144"/>
    </row>
    <row r="88" spans="1:29" ht="15" customHeight="1">
      <c r="A88" s="312"/>
      <c r="B88" s="337"/>
      <c r="C88" s="334"/>
      <c r="D88" s="334"/>
      <c r="E88" s="334"/>
      <c r="F88" s="334"/>
      <c r="G88" s="334"/>
      <c r="H88" s="338"/>
      <c r="I88" s="339"/>
      <c r="J88" s="331"/>
      <c r="K88" s="331"/>
      <c r="L88" s="331"/>
      <c r="M88" s="331"/>
      <c r="N88" s="331"/>
      <c r="O88" s="331"/>
      <c r="P88" s="331"/>
      <c r="Q88" s="331"/>
      <c r="R88" s="327"/>
      <c r="S88" s="327"/>
      <c r="T88" s="327"/>
      <c r="U88" s="327"/>
      <c r="V88" s="327"/>
      <c r="W88" s="327"/>
      <c r="X88" s="327"/>
      <c r="Y88" s="327"/>
      <c r="Z88" s="389"/>
      <c r="AA88" s="389"/>
      <c r="AB88" s="185"/>
      <c r="AC88" s="144"/>
    </row>
    <row r="89" spans="1:29" ht="24.75" customHeight="1">
      <c r="A89" s="340"/>
      <c r="B89" s="314" t="s">
        <v>1185</v>
      </c>
      <c r="C89" s="315"/>
      <c r="D89" s="315"/>
      <c r="E89" s="315"/>
      <c r="F89" s="315"/>
      <c r="G89" s="315"/>
      <c r="H89" s="341"/>
      <c r="I89" s="314" t="s">
        <v>1175</v>
      </c>
      <c r="J89" s="315"/>
      <c r="K89" s="315"/>
      <c r="L89" s="315"/>
      <c r="M89" s="315"/>
      <c r="N89" s="315"/>
      <c r="O89" s="315"/>
      <c r="P89" s="315"/>
      <c r="Q89" s="315"/>
      <c r="R89" s="342"/>
      <c r="S89" s="342"/>
      <c r="T89" s="342"/>
      <c r="U89" s="342"/>
      <c r="V89" s="342"/>
      <c r="W89" s="342"/>
      <c r="X89" s="342"/>
      <c r="Y89" s="342"/>
      <c r="Z89" s="342"/>
      <c r="AA89" s="344"/>
      <c r="AB89" s="261"/>
      <c r="AC89" s="144"/>
    </row>
    <row r="90" spans="1:29" ht="24.75" customHeight="1">
      <c r="A90" s="340"/>
      <c r="B90" s="319" t="s">
        <v>1186</v>
      </c>
      <c r="C90" s="323"/>
      <c r="D90" s="323"/>
      <c r="E90" s="344"/>
      <c r="F90" s="344"/>
      <c r="G90" s="344"/>
      <c r="H90" s="345"/>
      <c r="I90" s="320" t="s">
        <v>1177</v>
      </c>
      <c r="J90" s="323"/>
      <c r="K90" s="323"/>
      <c r="L90" s="323"/>
      <c r="M90" s="323"/>
      <c r="N90" s="323"/>
      <c r="O90" s="323"/>
      <c r="P90" s="323"/>
      <c r="Q90" s="323"/>
      <c r="R90" s="323"/>
      <c r="S90" s="323"/>
      <c r="T90" s="323"/>
      <c r="U90" s="323"/>
      <c r="V90" s="323"/>
      <c r="W90" s="323"/>
      <c r="X90" s="323"/>
      <c r="Y90" s="323"/>
      <c r="Z90" s="323"/>
      <c r="AA90" s="344"/>
      <c r="AB90" s="261"/>
      <c r="AC90" s="144"/>
    </row>
    <row r="91" spans="1:29" ht="16.5" customHeight="1">
      <c r="A91" s="340"/>
      <c r="B91" s="346"/>
      <c r="C91" s="344"/>
      <c r="D91" s="344"/>
      <c r="E91" s="344"/>
      <c r="F91" s="344"/>
      <c r="G91" s="344"/>
      <c r="H91" s="345"/>
      <c r="I91" s="323"/>
      <c r="J91" s="347"/>
      <c r="K91" s="347"/>
      <c r="L91" s="347"/>
      <c r="M91" s="347"/>
      <c r="N91" s="347"/>
      <c r="O91" s="347"/>
      <c r="P91" s="347"/>
      <c r="Q91" s="347"/>
      <c r="R91" s="347"/>
      <c r="S91" s="347"/>
      <c r="T91" s="347"/>
      <c r="U91" s="347"/>
      <c r="V91" s="347"/>
      <c r="W91" s="347"/>
      <c r="X91" s="347"/>
      <c r="Y91" s="347"/>
      <c r="Z91" s="347"/>
      <c r="AA91" s="411"/>
      <c r="AB91" s="261"/>
      <c r="AC91" s="144"/>
    </row>
    <row r="92" spans="1:29" ht="16.5" customHeight="1">
      <c r="A92" s="340"/>
      <c r="B92" s="346"/>
      <c r="C92" s="344"/>
      <c r="D92" s="344"/>
      <c r="E92" s="344"/>
      <c r="F92" s="344"/>
      <c r="G92" s="344"/>
      <c r="H92" s="345"/>
      <c r="I92" s="323"/>
      <c r="J92" s="323"/>
      <c r="K92" s="323"/>
      <c r="L92" s="323"/>
      <c r="M92" s="323"/>
      <c r="N92" s="323"/>
      <c r="O92" s="323"/>
      <c r="P92" s="323"/>
      <c r="Q92" s="323"/>
      <c r="R92" s="323"/>
      <c r="S92" s="323"/>
      <c r="T92" s="323"/>
      <c r="U92" s="323"/>
      <c r="V92" s="323"/>
      <c r="W92" s="323"/>
      <c r="X92" s="323"/>
      <c r="Y92" s="323"/>
      <c r="Z92" s="323"/>
      <c r="AA92" s="344"/>
      <c r="AB92" s="261"/>
      <c r="AC92" s="144"/>
    </row>
    <row r="93" spans="1:29" ht="16.5" customHeight="1">
      <c r="A93" s="340"/>
      <c r="B93" s="346"/>
      <c r="C93" s="344"/>
      <c r="D93" s="344"/>
      <c r="E93" s="344"/>
      <c r="F93" s="344"/>
      <c r="G93" s="344"/>
      <c r="H93" s="345"/>
      <c r="I93" s="323"/>
      <c r="J93" s="347"/>
      <c r="K93" s="347"/>
      <c r="L93" s="347"/>
      <c r="M93" s="347"/>
      <c r="N93" s="347"/>
      <c r="O93" s="347"/>
      <c r="P93" s="347"/>
      <c r="Q93" s="347"/>
      <c r="R93" s="347"/>
      <c r="S93" s="347"/>
      <c r="T93" s="347"/>
      <c r="U93" s="347"/>
      <c r="V93" s="347"/>
      <c r="W93" s="347"/>
      <c r="X93" s="347"/>
      <c r="Y93" s="347"/>
      <c r="Z93" s="347"/>
      <c r="AA93" s="411"/>
      <c r="AB93" s="261"/>
      <c r="AC93" s="144"/>
    </row>
    <row r="94" spans="1:29" ht="16.5" customHeight="1">
      <c r="A94" s="340"/>
      <c r="B94" s="346"/>
      <c r="C94" s="344"/>
      <c r="D94" s="344"/>
      <c r="E94" s="344"/>
      <c r="F94" s="344"/>
      <c r="G94" s="344"/>
      <c r="H94" s="345"/>
      <c r="I94" s="323"/>
      <c r="J94" s="323"/>
      <c r="K94" s="323"/>
      <c r="L94" s="323"/>
      <c r="M94" s="323"/>
      <c r="N94" s="323"/>
      <c r="O94" s="323"/>
      <c r="P94" s="323"/>
      <c r="Q94" s="323"/>
      <c r="R94" s="323"/>
      <c r="S94" s="323"/>
      <c r="T94" s="323"/>
      <c r="U94" s="323"/>
      <c r="V94" s="323"/>
      <c r="W94" s="323"/>
      <c r="X94" s="323"/>
      <c r="Y94" s="323"/>
      <c r="Z94" s="323"/>
      <c r="AA94" s="344"/>
      <c r="AB94" s="261"/>
      <c r="AC94" s="144"/>
    </row>
    <row r="95" spans="1:29" ht="16.5" customHeight="1">
      <c r="A95" s="340"/>
      <c r="B95" s="336"/>
      <c r="C95" s="323"/>
      <c r="D95" s="323"/>
      <c r="E95" s="344"/>
      <c r="F95" s="344"/>
      <c r="G95" s="344"/>
      <c r="H95" s="345"/>
      <c r="I95" s="323"/>
      <c r="J95" s="347"/>
      <c r="K95" s="347"/>
      <c r="L95" s="347"/>
      <c r="M95" s="347"/>
      <c r="N95" s="347"/>
      <c r="O95" s="347"/>
      <c r="P95" s="347"/>
      <c r="Q95" s="347"/>
      <c r="R95" s="347"/>
      <c r="S95" s="347"/>
      <c r="T95" s="347"/>
      <c r="U95" s="347"/>
      <c r="V95" s="347"/>
      <c r="W95" s="347"/>
      <c r="X95" s="347"/>
      <c r="Y95" s="347"/>
      <c r="Z95" s="347"/>
      <c r="AA95" s="411"/>
      <c r="AB95" s="261"/>
      <c r="AC95" s="144"/>
    </row>
    <row r="96" spans="1:29" ht="16.5" customHeight="1">
      <c r="A96" s="340"/>
      <c r="B96" s="336"/>
      <c r="C96" s="323"/>
      <c r="D96" s="323"/>
      <c r="E96" s="344"/>
      <c r="F96" s="344"/>
      <c r="G96" s="344"/>
      <c r="H96" s="345"/>
      <c r="I96" s="344"/>
      <c r="J96" s="344"/>
      <c r="K96" s="344"/>
      <c r="L96" s="344"/>
      <c r="M96" s="344"/>
      <c r="N96" s="344"/>
      <c r="O96" s="344"/>
      <c r="P96" s="344"/>
      <c r="Q96" s="344"/>
      <c r="R96" s="344"/>
      <c r="S96" s="344"/>
      <c r="T96" s="344"/>
      <c r="U96" s="344"/>
      <c r="V96" s="344"/>
      <c r="W96" s="344"/>
      <c r="X96" s="344"/>
      <c r="Y96" s="344"/>
      <c r="Z96" s="344"/>
      <c r="AA96" s="344"/>
      <c r="AB96" s="261"/>
      <c r="AC96" s="144"/>
    </row>
    <row r="97" spans="1:29" ht="15" customHeight="1">
      <c r="A97" s="340"/>
      <c r="B97" s="336"/>
      <c r="C97" s="323"/>
      <c r="D97" s="323"/>
      <c r="E97" s="323"/>
      <c r="F97" s="323"/>
      <c r="G97" s="323"/>
      <c r="H97" s="335"/>
      <c r="I97" s="344"/>
      <c r="J97" s="344"/>
      <c r="K97" s="344"/>
      <c r="L97" s="344"/>
      <c r="M97" s="344"/>
      <c r="N97" s="344"/>
      <c r="O97" s="344"/>
      <c r="P97" s="344"/>
      <c r="Q97" s="344"/>
      <c r="R97" s="344"/>
      <c r="S97" s="344"/>
      <c r="T97" s="344"/>
      <c r="U97" s="344"/>
      <c r="V97" s="344"/>
      <c r="W97" s="344"/>
      <c r="X97" s="344"/>
      <c r="Y97" s="344"/>
      <c r="Z97" s="349"/>
      <c r="AA97" s="349"/>
      <c r="AB97" s="185"/>
      <c r="AC97" s="144"/>
    </row>
    <row r="98" spans="1:29" ht="24.75" customHeight="1">
      <c r="A98" s="340"/>
      <c r="B98" s="336"/>
      <c r="C98" s="323"/>
      <c r="D98" s="323"/>
      <c r="E98" s="323"/>
      <c r="F98" s="323"/>
      <c r="G98" s="323"/>
      <c r="H98" s="345"/>
      <c r="I98" s="314" t="s">
        <v>1178</v>
      </c>
      <c r="J98" s="315"/>
      <c r="K98" s="315"/>
      <c r="L98" s="315"/>
      <c r="M98" s="315"/>
      <c r="N98" s="315"/>
      <c r="O98" s="315"/>
      <c r="P98" s="315"/>
      <c r="Q98" s="315"/>
      <c r="R98" s="342"/>
      <c r="S98" s="342"/>
      <c r="T98" s="342"/>
      <c r="U98" s="342"/>
      <c r="V98" s="342"/>
      <c r="W98" s="342"/>
      <c r="X98" s="342"/>
      <c r="Y98" s="342"/>
      <c r="Z98" s="342"/>
      <c r="AA98" s="344"/>
      <c r="AB98" s="261"/>
      <c r="AC98" s="144"/>
    </row>
    <row r="99" spans="1:29" ht="24.75" customHeight="1">
      <c r="A99" s="340"/>
      <c r="B99" s="947" t="s">
        <v>1179</v>
      </c>
      <c r="C99" s="948"/>
      <c r="D99" s="323"/>
      <c r="E99" s="323"/>
      <c r="F99" s="323"/>
      <c r="G99" s="323"/>
      <c r="H99" s="345"/>
      <c r="I99" s="320" t="s">
        <v>1180</v>
      </c>
      <c r="J99" s="323"/>
      <c r="K99" s="323"/>
      <c r="L99" s="323"/>
      <c r="M99" s="323"/>
      <c r="N99" s="323"/>
      <c r="O99" s="323"/>
      <c r="P99" s="323"/>
      <c r="Q99" s="323"/>
      <c r="R99" s="344"/>
      <c r="S99" s="344"/>
      <c r="T99" s="344"/>
      <c r="U99" s="344"/>
      <c r="V99" s="344"/>
      <c r="W99" s="344"/>
      <c r="X99" s="344"/>
      <c r="Y99" s="344"/>
      <c r="Z99" s="344"/>
      <c r="AA99" s="344"/>
      <c r="AB99" s="261"/>
      <c r="AC99" s="144"/>
    </row>
    <row r="100" spans="1:29" ht="16.5" customHeight="1">
      <c r="A100" s="340"/>
      <c r="B100" s="947"/>
      <c r="C100" s="948"/>
      <c r="D100" s="334"/>
      <c r="E100" s="334"/>
      <c r="F100" s="334"/>
      <c r="G100" s="334"/>
      <c r="H100" s="345"/>
      <c r="I100" s="323"/>
      <c r="J100" s="347"/>
      <c r="K100" s="347"/>
      <c r="L100" s="347"/>
      <c r="M100" s="347"/>
      <c r="N100" s="347"/>
      <c r="O100" s="347"/>
      <c r="P100" s="347"/>
      <c r="Q100" s="347"/>
      <c r="R100" s="347"/>
      <c r="S100" s="347"/>
      <c r="T100" s="347"/>
      <c r="U100" s="347"/>
      <c r="V100" s="347"/>
      <c r="W100" s="347"/>
      <c r="X100" s="347"/>
      <c r="Y100" s="347"/>
      <c r="Z100" s="411"/>
      <c r="AA100" s="411"/>
      <c r="AB100" s="261"/>
      <c r="AC100" s="144"/>
    </row>
    <row r="101" spans="1:29" ht="16.5" customHeight="1">
      <c r="A101" s="340"/>
      <c r="B101" s="947" t="s">
        <v>1181</v>
      </c>
      <c r="C101" s="948"/>
      <c r="D101" s="952" t="s">
        <v>1182</v>
      </c>
      <c r="E101" s="952"/>
      <c r="F101" s="952"/>
      <c r="G101" s="952"/>
      <c r="H101" s="345"/>
      <c r="I101" s="323"/>
      <c r="J101" s="323"/>
      <c r="K101" s="323"/>
      <c r="L101" s="323"/>
      <c r="M101" s="323"/>
      <c r="N101" s="323"/>
      <c r="O101" s="323"/>
      <c r="P101" s="323"/>
      <c r="Q101" s="323"/>
      <c r="R101" s="323"/>
      <c r="S101" s="323"/>
      <c r="T101" s="323"/>
      <c r="U101" s="323"/>
      <c r="V101" s="323"/>
      <c r="W101" s="323"/>
      <c r="X101" s="323"/>
      <c r="Y101" s="323"/>
      <c r="Z101" s="344"/>
      <c r="AA101" s="344"/>
      <c r="AB101" s="261"/>
      <c r="AC101" s="144"/>
    </row>
    <row r="102" spans="1:29" ht="16.5" customHeight="1">
      <c r="A102" s="340"/>
      <c r="B102" s="947"/>
      <c r="C102" s="948"/>
      <c r="D102" s="948"/>
      <c r="E102" s="948"/>
      <c r="F102" s="948"/>
      <c r="G102" s="948"/>
      <c r="H102" s="345"/>
      <c r="I102" s="323"/>
      <c r="J102" s="347"/>
      <c r="K102" s="347"/>
      <c r="L102" s="347"/>
      <c r="M102" s="347"/>
      <c r="N102" s="347"/>
      <c r="O102" s="347"/>
      <c r="P102" s="347"/>
      <c r="Q102" s="347"/>
      <c r="R102" s="347"/>
      <c r="S102" s="347"/>
      <c r="T102" s="347"/>
      <c r="U102" s="347"/>
      <c r="V102" s="347"/>
      <c r="W102" s="347"/>
      <c r="X102" s="347"/>
      <c r="Y102" s="347"/>
      <c r="Z102" s="411"/>
      <c r="AA102" s="411"/>
      <c r="AB102" s="261"/>
      <c r="AC102" s="144"/>
    </row>
    <row r="103" spans="1:29" ht="16.5" customHeight="1">
      <c r="A103" s="340"/>
      <c r="B103" s="947" t="s">
        <v>1183</v>
      </c>
      <c r="C103" s="948"/>
      <c r="D103" s="948" t="s">
        <v>1184</v>
      </c>
      <c r="E103" s="948"/>
      <c r="F103" s="948"/>
      <c r="G103" s="948"/>
      <c r="H103" s="345"/>
      <c r="I103" s="323"/>
      <c r="J103" s="323"/>
      <c r="K103" s="323"/>
      <c r="L103" s="323"/>
      <c r="M103" s="323"/>
      <c r="N103" s="323"/>
      <c r="O103" s="323"/>
      <c r="P103" s="323"/>
      <c r="Q103" s="323"/>
      <c r="R103" s="323"/>
      <c r="S103" s="323"/>
      <c r="T103" s="323"/>
      <c r="U103" s="323"/>
      <c r="V103" s="323"/>
      <c r="W103" s="323"/>
      <c r="X103" s="323"/>
      <c r="Y103" s="323"/>
      <c r="Z103" s="344"/>
      <c r="AA103" s="344"/>
      <c r="AB103" s="261"/>
      <c r="AC103" s="144"/>
    </row>
    <row r="104" spans="1:29" ht="16.5" customHeight="1">
      <c r="A104" s="340"/>
      <c r="B104" s="947"/>
      <c r="C104" s="948"/>
      <c r="D104" s="948"/>
      <c r="E104" s="948"/>
      <c r="F104" s="948"/>
      <c r="G104" s="948"/>
      <c r="H104" s="335"/>
      <c r="I104" s="323"/>
      <c r="J104" s="347"/>
      <c r="K104" s="347"/>
      <c r="L104" s="347"/>
      <c r="M104" s="347"/>
      <c r="N104" s="347"/>
      <c r="O104" s="347"/>
      <c r="P104" s="347"/>
      <c r="Q104" s="347"/>
      <c r="R104" s="347"/>
      <c r="S104" s="347"/>
      <c r="T104" s="347"/>
      <c r="U104" s="347"/>
      <c r="V104" s="347"/>
      <c r="W104" s="347"/>
      <c r="X104" s="347"/>
      <c r="Y104" s="347"/>
      <c r="Z104" s="411"/>
      <c r="AA104" s="411"/>
      <c r="AB104" s="261"/>
      <c r="AC104" s="144"/>
    </row>
    <row r="105" spans="1:29" ht="16.5" customHeight="1">
      <c r="A105" s="340"/>
      <c r="B105" s="336"/>
      <c r="C105" s="323"/>
      <c r="D105" s="323"/>
      <c r="E105" s="323"/>
      <c r="F105" s="323"/>
      <c r="G105" s="323"/>
      <c r="H105" s="335"/>
      <c r="I105" s="336"/>
      <c r="J105" s="323"/>
      <c r="K105" s="323"/>
      <c r="L105" s="323"/>
      <c r="M105" s="323"/>
      <c r="N105" s="323"/>
      <c r="O105" s="323"/>
      <c r="P105" s="323"/>
      <c r="Q105" s="323"/>
      <c r="R105" s="344"/>
      <c r="S105" s="344"/>
      <c r="T105" s="344"/>
      <c r="U105" s="344"/>
      <c r="V105" s="344"/>
      <c r="W105" s="344"/>
      <c r="X105" s="344"/>
      <c r="Y105" s="344"/>
      <c r="Z105" s="344"/>
      <c r="AA105" s="344"/>
      <c r="AB105" s="261"/>
      <c r="AC105" s="144"/>
    </row>
    <row r="106" spans="1:29" ht="15" customHeight="1">
      <c r="A106" s="340"/>
      <c r="B106" s="337"/>
      <c r="C106" s="334"/>
      <c r="D106" s="334"/>
      <c r="E106" s="334"/>
      <c r="F106" s="334"/>
      <c r="G106" s="334"/>
      <c r="H106" s="338"/>
      <c r="I106" s="337"/>
      <c r="J106" s="323"/>
      <c r="K106" s="323"/>
      <c r="L106" s="323"/>
      <c r="M106" s="323"/>
      <c r="N106" s="323"/>
      <c r="O106" s="323"/>
      <c r="P106" s="323"/>
      <c r="Q106" s="323"/>
      <c r="R106" s="344"/>
      <c r="S106" s="344"/>
      <c r="T106" s="344"/>
      <c r="U106" s="344"/>
      <c r="V106" s="344"/>
      <c r="W106" s="344"/>
      <c r="X106" s="344"/>
      <c r="Y106" s="344"/>
      <c r="Z106" s="349"/>
      <c r="AA106" s="349"/>
      <c r="AB106" s="185"/>
      <c r="AC106" s="144"/>
    </row>
    <row r="107" spans="1:29" ht="24.75" customHeight="1">
      <c r="A107" s="340"/>
      <c r="B107" s="314" t="s">
        <v>1187</v>
      </c>
      <c r="C107" s="315"/>
      <c r="D107" s="315"/>
      <c r="E107" s="315"/>
      <c r="F107" s="315"/>
      <c r="G107" s="315"/>
      <c r="H107" s="341"/>
      <c r="I107" s="314" t="s">
        <v>1175</v>
      </c>
      <c r="J107" s="315"/>
      <c r="K107" s="315"/>
      <c r="L107" s="315"/>
      <c r="M107" s="315"/>
      <c r="N107" s="315"/>
      <c r="O107" s="315"/>
      <c r="P107" s="315"/>
      <c r="Q107" s="315"/>
      <c r="R107" s="342"/>
      <c r="S107" s="342"/>
      <c r="T107" s="342"/>
      <c r="U107" s="342"/>
      <c r="V107" s="342"/>
      <c r="W107" s="342"/>
      <c r="X107" s="342"/>
      <c r="Y107" s="342"/>
      <c r="Z107" s="342"/>
      <c r="AA107" s="344"/>
      <c r="AB107" s="261"/>
      <c r="AC107" s="144"/>
    </row>
    <row r="108" spans="1:29" ht="24.75" customHeight="1">
      <c r="A108" s="340"/>
      <c r="B108" s="319" t="s">
        <v>1188</v>
      </c>
      <c r="C108" s="323"/>
      <c r="D108" s="323"/>
      <c r="E108" s="344"/>
      <c r="F108" s="344"/>
      <c r="G108" s="344"/>
      <c r="H108" s="345"/>
      <c r="I108" s="320" t="s">
        <v>1177</v>
      </c>
      <c r="J108" s="323"/>
      <c r="K108" s="323"/>
      <c r="L108" s="323"/>
      <c r="M108" s="323"/>
      <c r="N108" s="323"/>
      <c r="O108" s="323"/>
      <c r="P108" s="323"/>
      <c r="Q108" s="323"/>
      <c r="R108" s="323"/>
      <c r="S108" s="323"/>
      <c r="T108" s="323"/>
      <c r="U108" s="323"/>
      <c r="V108" s="323"/>
      <c r="W108" s="323"/>
      <c r="X108" s="323"/>
      <c r="Y108" s="323"/>
      <c r="Z108" s="323"/>
      <c r="AA108" s="344"/>
      <c r="AB108" s="261"/>
      <c r="AC108" s="144"/>
    </row>
    <row r="109" spans="1:29" ht="16.5" customHeight="1">
      <c r="A109" s="340"/>
      <c r="B109" s="346"/>
      <c r="C109" s="344"/>
      <c r="D109" s="344"/>
      <c r="E109" s="344"/>
      <c r="F109" s="344"/>
      <c r="G109" s="344"/>
      <c r="H109" s="345"/>
      <c r="I109" s="320"/>
      <c r="J109" s="347"/>
      <c r="K109" s="347"/>
      <c r="L109" s="347"/>
      <c r="M109" s="347"/>
      <c r="N109" s="347"/>
      <c r="O109" s="347"/>
      <c r="P109" s="347"/>
      <c r="Q109" s="347"/>
      <c r="R109" s="347"/>
      <c r="S109" s="347"/>
      <c r="T109" s="347"/>
      <c r="U109" s="347"/>
      <c r="V109" s="347"/>
      <c r="W109" s="347"/>
      <c r="X109" s="347"/>
      <c r="Y109" s="347"/>
      <c r="Z109" s="347"/>
      <c r="AA109" s="411"/>
      <c r="AB109" s="261"/>
      <c r="AC109" s="144"/>
    </row>
    <row r="110" spans="1:29" ht="16.5" customHeight="1">
      <c r="A110" s="340"/>
      <c r="B110" s="346"/>
      <c r="C110" s="344"/>
      <c r="D110" s="344"/>
      <c r="E110" s="344"/>
      <c r="F110" s="344"/>
      <c r="G110" s="344"/>
      <c r="H110" s="345"/>
      <c r="I110" s="320"/>
      <c r="J110" s="323"/>
      <c r="K110" s="323"/>
      <c r="L110" s="323"/>
      <c r="M110" s="323"/>
      <c r="N110" s="323"/>
      <c r="O110" s="323"/>
      <c r="P110" s="323"/>
      <c r="Q110" s="323"/>
      <c r="R110" s="323"/>
      <c r="S110" s="323"/>
      <c r="T110" s="323"/>
      <c r="U110" s="323"/>
      <c r="V110" s="323"/>
      <c r="W110" s="323"/>
      <c r="X110" s="323"/>
      <c r="Y110" s="323"/>
      <c r="Z110" s="323"/>
      <c r="AA110" s="344"/>
      <c r="AB110" s="261"/>
      <c r="AC110" s="144"/>
    </row>
    <row r="111" spans="1:29" ht="16.5" customHeight="1">
      <c r="A111" s="340"/>
      <c r="B111" s="346"/>
      <c r="C111" s="344"/>
      <c r="D111" s="344"/>
      <c r="E111" s="344"/>
      <c r="F111" s="344"/>
      <c r="G111" s="344"/>
      <c r="H111" s="345"/>
      <c r="I111" s="320"/>
      <c r="J111" s="347"/>
      <c r="K111" s="347"/>
      <c r="L111" s="347"/>
      <c r="M111" s="347"/>
      <c r="N111" s="347"/>
      <c r="O111" s="347"/>
      <c r="P111" s="347"/>
      <c r="Q111" s="347"/>
      <c r="R111" s="347"/>
      <c r="S111" s="347"/>
      <c r="T111" s="347"/>
      <c r="U111" s="347"/>
      <c r="V111" s="347"/>
      <c r="W111" s="347"/>
      <c r="X111" s="347"/>
      <c r="Y111" s="347"/>
      <c r="Z111" s="347"/>
      <c r="AA111" s="411"/>
      <c r="AB111" s="261"/>
      <c r="AC111" s="144"/>
    </row>
    <row r="112" spans="1:29" ht="16.5" customHeight="1">
      <c r="A112" s="340"/>
      <c r="B112" s="346"/>
      <c r="C112" s="344"/>
      <c r="D112" s="344"/>
      <c r="E112" s="344"/>
      <c r="F112" s="344"/>
      <c r="G112" s="344"/>
      <c r="H112" s="345"/>
      <c r="I112" s="320"/>
      <c r="J112" s="323"/>
      <c r="K112" s="323"/>
      <c r="L112" s="323"/>
      <c r="M112" s="323"/>
      <c r="N112" s="323"/>
      <c r="O112" s="323"/>
      <c r="P112" s="323"/>
      <c r="Q112" s="323"/>
      <c r="R112" s="323"/>
      <c r="S112" s="323"/>
      <c r="T112" s="323"/>
      <c r="U112" s="323"/>
      <c r="V112" s="323"/>
      <c r="W112" s="323"/>
      <c r="X112" s="323"/>
      <c r="Y112" s="323"/>
      <c r="Z112" s="323"/>
      <c r="AA112" s="344"/>
      <c r="AB112" s="261"/>
      <c r="AC112" s="144"/>
    </row>
    <row r="113" spans="1:29" ht="16.5" customHeight="1">
      <c r="A113" s="340"/>
      <c r="B113" s="336"/>
      <c r="C113" s="323"/>
      <c r="D113" s="323"/>
      <c r="E113" s="344"/>
      <c r="F113" s="344"/>
      <c r="G113" s="344"/>
      <c r="H113" s="345"/>
      <c r="I113" s="320"/>
      <c r="J113" s="347"/>
      <c r="K113" s="347"/>
      <c r="L113" s="347"/>
      <c r="M113" s="347"/>
      <c r="N113" s="347"/>
      <c r="O113" s="347"/>
      <c r="P113" s="347"/>
      <c r="Q113" s="347"/>
      <c r="R113" s="347"/>
      <c r="S113" s="347"/>
      <c r="T113" s="347"/>
      <c r="U113" s="347"/>
      <c r="V113" s="347"/>
      <c r="W113" s="347"/>
      <c r="X113" s="347"/>
      <c r="Y113" s="347"/>
      <c r="Z113" s="347"/>
      <c r="AA113" s="411"/>
      <c r="AB113" s="261"/>
      <c r="AC113" s="144"/>
    </row>
    <row r="114" spans="1:29" ht="16.5" customHeight="1">
      <c r="A114" s="340"/>
      <c r="B114" s="336"/>
      <c r="C114" s="323"/>
      <c r="D114" s="323"/>
      <c r="E114" s="344"/>
      <c r="F114" s="344"/>
      <c r="G114" s="344"/>
      <c r="H114" s="345"/>
      <c r="I114" s="321"/>
      <c r="J114" s="344"/>
      <c r="K114" s="344"/>
      <c r="L114" s="344"/>
      <c r="M114" s="344"/>
      <c r="N114" s="344"/>
      <c r="O114" s="344"/>
      <c r="P114" s="344"/>
      <c r="Q114" s="344"/>
      <c r="R114" s="344"/>
      <c r="S114" s="344"/>
      <c r="T114" s="344"/>
      <c r="U114" s="344"/>
      <c r="V114" s="344"/>
      <c r="W114" s="344"/>
      <c r="X114" s="344"/>
      <c r="Y114" s="344"/>
      <c r="Z114" s="344"/>
      <c r="AA114" s="344"/>
      <c r="AB114" s="261"/>
      <c r="AC114" s="144"/>
    </row>
    <row r="115" spans="1:29" ht="15" customHeight="1">
      <c r="A115" s="340"/>
      <c r="B115" s="336"/>
      <c r="C115" s="323"/>
      <c r="D115" s="323"/>
      <c r="E115" s="323"/>
      <c r="F115" s="323"/>
      <c r="G115" s="323"/>
      <c r="H115" s="335"/>
      <c r="I115" s="321"/>
      <c r="J115" s="344"/>
      <c r="K115" s="344"/>
      <c r="L115" s="344"/>
      <c r="M115" s="344"/>
      <c r="N115" s="344"/>
      <c r="O115" s="344"/>
      <c r="P115" s="344"/>
      <c r="Q115" s="344"/>
      <c r="R115" s="344"/>
      <c r="S115" s="344"/>
      <c r="T115" s="344"/>
      <c r="U115" s="344"/>
      <c r="V115" s="344"/>
      <c r="W115" s="344"/>
      <c r="X115" s="344"/>
      <c r="Y115" s="344"/>
      <c r="Z115" s="349"/>
      <c r="AA115" s="349"/>
      <c r="AB115" s="185"/>
      <c r="AC115" s="144"/>
    </row>
    <row r="116" spans="1:29" ht="24.75" customHeight="1">
      <c r="A116" s="340"/>
      <c r="B116" s="336"/>
      <c r="C116" s="323"/>
      <c r="D116" s="323"/>
      <c r="E116" s="323"/>
      <c r="F116" s="323"/>
      <c r="G116" s="323"/>
      <c r="H116" s="345"/>
      <c r="I116" s="314" t="s">
        <v>1178</v>
      </c>
      <c r="J116" s="315"/>
      <c r="K116" s="315"/>
      <c r="L116" s="315"/>
      <c r="M116" s="315"/>
      <c r="N116" s="315"/>
      <c r="O116" s="315"/>
      <c r="P116" s="315"/>
      <c r="Q116" s="315"/>
      <c r="R116" s="342"/>
      <c r="S116" s="342"/>
      <c r="T116" s="342"/>
      <c r="U116" s="342"/>
      <c r="V116" s="342"/>
      <c r="W116" s="342"/>
      <c r="X116" s="342"/>
      <c r="Y116" s="342"/>
      <c r="Z116" s="342"/>
      <c r="AA116" s="344"/>
      <c r="AB116" s="261"/>
      <c r="AC116" s="144"/>
    </row>
    <row r="117" spans="1:29" ht="24.75" customHeight="1">
      <c r="A117" s="340"/>
      <c r="B117" s="947" t="s">
        <v>1179</v>
      </c>
      <c r="C117" s="948"/>
      <c r="D117" s="323"/>
      <c r="E117" s="323"/>
      <c r="F117" s="323"/>
      <c r="G117" s="323"/>
      <c r="H117" s="345"/>
      <c r="I117" s="320" t="s">
        <v>1180</v>
      </c>
      <c r="J117" s="323"/>
      <c r="K117" s="323"/>
      <c r="L117" s="323"/>
      <c r="M117" s="323"/>
      <c r="N117" s="323"/>
      <c r="O117" s="323"/>
      <c r="P117" s="323"/>
      <c r="Q117" s="323"/>
      <c r="R117" s="344"/>
      <c r="S117" s="344"/>
      <c r="T117" s="344"/>
      <c r="U117" s="344"/>
      <c r="V117" s="344"/>
      <c r="W117" s="344"/>
      <c r="X117" s="344"/>
      <c r="Y117" s="344"/>
      <c r="Z117" s="344"/>
      <c r="AA117" s="344"/>
      <c r="AB117" s="261"/>
      <c r="AC117" s="144"/>
    </row>
    <row r="118" spans="1:29" ht="16.5" customHeight="1">
      <c r="A118" s="340"/>
      <c r="B118" s="947"/>
      <c r="C118" s="948"/>
      <c r="D118" s="334"/>
      <c r="E118" s="334"/>
      <c r="F118" s="334"/>
      <c r="G118" s="334"/>
      <c r="H118" s="345"/>
      <c r="I118" s="323"/>
      <c r="J118" s="347"/>
      <c r="K118" s="347"/>
      <c r="L118" s="347"/>
      <c r="M118" s="347"/>
      <c r="N118" s="347"/>
      <c r="O118" s="347"/>
      <c r="P118" s="347"/>
      <c r="Q118" s="347"/>
      <c r="R118" s="347"/>
      <c r="S118" s="347"/>
      <c r="T118" s="347"/>
      <c r="U118" s="347"/>
      <c r="V118" s="347"/>
      <c r="W118" s="347"/>
      <c r="X118" s="347"/>
      <c r="Y118" s="347"/>
      <c r="Z118" s="411"/>
      <c r="AA118" s="411"/>
      <c r="AB118" s="261"/>
      <c r="AC118" s="144"/>
    </row>
    <row r="119" spans="1:29" ht="16.5" customHeight="1">
      <c r="A119" s="340"/>
      <c r="B119" s="947" t="s">
        <v>1181</v>
      </c>
      <c r="C119" s="948"/>
      <c r="D119" s="952" t="s">
        <v>1182</v>
      </c>
      <c r="E119" s="952"/>
      <c r="F119" s="952"/>
      <c r="G119" s="952"/>
      <c r="H119" s="345"/>
      <c r="I119" s="323"/>
      <c r="J119" s="323"/>
      <c r="K119" s="323"/>
      <c r="L119" s="323"/>
      <c r="M119" s="323"/>
      <c r="N119" s="323"/>
      <c r="O119" s="323"/>
      <c r="P119" s="323"/>
      <c r="Q119" s="323"/>
      <c r="R119" s="323"/>
      <c r="S119" s="323"/>
      <c r="T119" s="323"/>
      <c r="U119" s="323"/>
      <c r="V119" s="323"/>
      <c r="W119" s="323"/>
      <c r="X119" s="323"/>
      <c r="Y119" s="323"/>
      <c r="Z119" s="344"/>
      <c r="AA119" s="344"/>
      <c r="AB119" s="261"/>
      <c r="AC119" s="144"/>
    </row>
    <row r="120" spans="1:29" ht="16.5" customHeight="1">
      <c r="A120" s="340"/>
      <c r="B120" s="947"/>
      <c r="C120" s="948"/>
      <c r="D120" s="948"/>
      <c r="E120" s="948"/>
      <c r="F120" s="948"/>
      <c r="G120" s="948"/>
      <c r="H120" s="345"/>
      <c r="I120" s="323"/>
      <c r="J120" s="347"/>
      <c r="K120" s="347"/>
      <c r="L120" s="347"/>
      <c r="M120" s="347"/>
      <c r="N120" s="347"/>
      <c r="O120" s="347"/>
      <c r="P120" s="347"/>
      <c r="Q120" s="347"/>
      <c r="R120" s="347"/>
      <c r="S120" s="347"/>
      <c r="T120" s="347"/>
      <c r="U120" s="347"/>
      <c r="V120" s="347"/>
      <c r="W120" s="347"/>
      <c r="X120" s="347"/>
      <c r="Y120" s="347"/>
      <c r="Z120" s="411"/>
      <c r="AA120" s="411"/>
      <c r="AB120" s="261"/>
      <c r="AC120" s="144"/>
    </row>
    <row r="121" spans="1:29" ht="16.5" customHeight="1">
      <c r="A121" s="340"/>
      <c r="B121" s="947" t="s">
        <v>1183</v>
      </c>
      <c r="C121" s="948"/>
      <c r="D121" s="948" t="s">
        <v>1184</v>
      </c>
      <c r="E121" s="948"/>
      <c r="F121" s="948"/>
      <c r="G121" s="948"/>
      <c r="H121" s="345"/>
      <c r="I121" s="323"/>
      <c r="J121" s="323"/>
      <c r="K121" s="323"/>
      <c r="L121" s="323"/>
      <c r="M121" s="323"/>
      <c r="N121" s="323"/>
      <c r="O121" s="323"/>
      <c r="P121" s="323"/>
      <c r="Q121" s="323"/>
      <c r="R121" s="323"/>
      <c r="S121" s="323"/>
      <c r="T121" s="323"/>
      <c r="U121" s="323"/>
      <c r="V121" s="323"/>
      <c r="W121" s="323"/>
      <c r="X121" s="323"/>
      <c r="Y121" s="323"/>
      <c r="Z121" s="344"/>
      <c r="AA121" s="344"/>
      <c r="AB121" s="261"/>
      <c r="AC121" s="144"/>
    </row>
    <row r="122" spans="1:29" ht="16.5" customHeight="1">
      <c r="A122" s="340"/>
      <c r="B122" s="947"/>
      <c r="C122" s="948"/>
      <c r="D122" s="948"/>
      <c r="E122" s="948"/>
      <c r="F122" s="948"/>
      <c r="G122" s="948"/>
      <c r="H122" s="335"/>
      <c r="I122" s="323"/>
      <c r="J122" s="347"/>
      <c r="K122" s="347"/>
      <c r="L122" s="347"/>
      <c r="M122" s="347"/>
      <c r="N122" s="347"/>
      <c r="O122" s="347"/>
      <c r="P122" s="347"/>
      <c r="Q122" s="347"/>
      <c r="R122" s="347"/>
      <c r="S122" s="347"/>
      <c r="T122" s="347"/>
      <c r="U122" s="347"/>
      <c r="V122" s="347"/>
      <c r="W122" s="347"/>
      <c r="X122" s="347"/>
      <c r="Y122" s="347"/>
      <c r="Z122" s="411"/>
      <c r="AA122" s="411"/>
      <c r="AB122" s="261"/>
      <c r="AC122" s="144"/>
    </row>
    <row r="123" spans="1:29" ht="16.5" customHeight="1">
      <c r="A123" s="340"/>
      <c r="B123" s="336"/>
      <c r="C123" s="323"/>
      <c r="D123" s="323"/>
      <c r="E123" s="323"/>
      <c r="F123" s="323"/>
      <c r="G123" s="323"/>
      <c r="H123" s="335"/>
      <c r="I123" s="336"/>
      <c r="J123" s="323"/>
      <c r="K123" s="323"/>
      <c r="L123" s="323"/>
      <c r="M123" s="323"/>
      <c r="N123" s="323"/>
      <c r="O123" s="323"/>
      <c r="P123" s="323"/>
      <c r="Q123" s="323"/>
      <c r="R123" s="344"/>
      <c r="S123" s="344"/>
      <c r="T123" s="344"/>
      <c r="U123" s="344"/>
      <c r="V123" s="344"/>
      <c r="W123" s="344"/>
      <c r="X123" s="344"/>
      <c r="Y123" s="344"/>
      <c r="Z123" s="344"/>
      <c r="AA123" s="344"/>
      <c r="AB123" s="261"/>
      <c r="AC123" s="144"/>
    </row>
    <row r="124" spans="1:29" ht="15" customHeight="1">
      <c r="A124" s="340"/>
      <c r="B124" s="337"/>
      <c r="C124" s="334"/>
      <c r="D124" s="334"/>
      <c r="E124" s="334"/>
      <c r="F124" s="334"/>
      <c r="G124" s="334"/>
      <c r="H124" s="338"/>
      <c r="I124" s="337"/>
      <c r="J124" s="334"/>
      <c r="K124" s="334"/>
      <c r="L124" s="334"/>
      <c r="M124" s="334"/>
      <c r="N124" s="334"/>
      <c r="O124" s="334"/>
      <c r="P124" s="334"/>
      <c r="Q124" s="334"/>
      <c r="R124" s="349"/>
      <c r="S124" s="349"/>
      <c r="T124" s="349"/>
      <c r="U124" s="349"/>
      <c r="V124" s="349"/>
      <c r="W124" s="349"/>
      <c r="X124" s="349"/>
      <c r="Y124" s="349"/>
      <c r="Z124" s="349"/>
      <c r="AA124" s="349"/>
      <c r="AB124" s="185"/>
      <c r="AC124" s="144"/>
    </row>
    <row r="125" spans="1:29" ht="20.25" customHeight="1">
      <c r="A125" s="312"/>
      <c r="B125" s="323"/>
      <c r="C125" s="323"/>
      <c r="D125" s="323"/>
      <c r="E125" s="323"/>
      <c r="F125" s="323"/>
      <c r="G125" s="323"/>
      <c r="H125" s="323"/>
      <c r="I125" s="324"/>
      <c r="J125" s="331"/>
      <c r="K125" s="331"/>
      <c r="L125" s="331"/>
      <c r="M125" s="331"/>
      <c r="N125" s="331"/>
      <c r="O125" s="331"/>
      <c r="P125" s="331"/>
      <c r="Q125" s="331"/>
      <c r="R125" s="327"/>
      <c r="S125" s="327"/>
      <c r="T125" s="327"/>
      <c r="U125" s="327"/>
      <c r="V125" s="327"/>
      <c r="W125" s="327"/>
      <c r="X125" s="327"/>
      <c r="Y125" s="327"/>
      <c r="Z125" s="327"/>
      <c r="AA125" s="327"/>
      <c r="AC125" s="144"/>
    </row>
    <row r="126" spans="1:29" ht="18" customHeight="1">
      <c r="A126" s="312"/>
      <c r="B126" s="935" t="s">
        <v>1189</v>
      </c>
      <c r="C126" s="936"/>
      <c r="D126" s="936"/>
      <c r="E126" s="936"/>
      <c r="F126" s="936"/>
      <c r="G126" s="936"/>
      <c r="H126" s="936"/>
      <c r="I126" s="936"/>
      <c r="J126" s="936"/>
      <c r="K126" s="936"/>
      <c r="L126" s="936"/>
      <c r="M126" s="936"/>
      <c r="N126" s="937"/>
      <c r="O126" s="327"/>
      <c r="R126" s="930" t="s">
        <v>1190</v>
      </c>
      <c r="S126" s="910"/>
      <c r="T126" s="910"/>
      <c r="U126" s="910"/>
      <c r="V126" s="931"/>
      <c r="W126" s="327"/>
      <c r="Z126" s="911" t="s">
        <v>1191</v>
      </c>
      <c r="AA126" s="912"/>
      <c r="AB126" s="913"/>
      <c r="AC126" s="144"/>
    </row>
    <row r="127" spans="1:29" ht="18" customHeight="1">
      <c r="A127" s="312"/>
      <c r="B127" s="938" t="s">
        <v>1192</v>
      </c>
      <c r="C127" s="939"/>
      <c r="D127" s="939"/>
      <c r="E127" s="939"/>
      <c r="F127" s="939"/>
      <c r="G127" s="939"/>
      <c r="H127" s="939"/>
      <c r="I127" s="939"/>
      <c r="J127" s="939"/>
      <c r="K127" s="939"/>
      <c r="L127" s="939"/>
      <c r="M127" s="939"/>
      <c r="N127" s="940"/>
      <c r="O127" s="327"/>
      <c r="R127" s="932" t="s">
        <v>1193</v>
      </c>
      <c r="S127" s="933"/>
      <c r="T127" s="933"/>
      <c r="U127" s="933"/>
      <c r="V127" s="934"/>
      <c r="W127" s="327"/>
      <c r="Z127" s="354" t="s">
        <v>1048</v>
      </c>
      <c r="AA127" s="355" t="s">
        <v>1194</v>
      </c>
      <c r="AB127" s="356"/>
      <c r="AC127" s="144"/>
    </row>
    <row r="128" spans="1:29" ht="18" customHeight="1">
      <c r="A128" s="312"/>
      <c r="B128" s="949" t="s">
        <v>1048</v>
      </c>
      <c r="C128" s="125" t="s">
        <v>1195</v>
      </c>
      <c r="D128" s="344"/>
      <c r="E128" s="344"/>
      <c r="F128" s="344"/>
      <c r="G128" s="344"/>
      <c r="I128" s="924" t="s">
        <v>1048</v>
      </c>
      <c r="J128" s="125" t="s">
        <v>1196</v>
      </c>
      <c r="K128" s="344"/>
      <c r="L128" s="344"/>
      <c r="M128" s="344"/>
      <c r="N128" s="357"/>
      <c r="O128" s="327"/>
      <c r="R128" s="358" t="s">
        <v>1048</v>
      </c>
      <c r="S128" s="359" t="s">
        <v>1197</v>
      </c>
      <c r="T128" s="360" t="s">
        <v>1198</v>
      </c>
      <c r="U128" s="344"/>
      <c r="V128" s="356"/>
      <c r="W128" s="327"/>
      <c r="Z128" s="361" t="s">
        <v>1048</v>
      </c>
      <c r="AA128" s="362" t="s">
        <v>1199</v>
      </c>
      <c r="AB128" s="363"/>
      <c r="AC128" s="144"/>
    </row>
    <row r="129" spans="1:29" ht="18" customHeight="1">
      <c r="A129" s="312"/>
      <c r="B129" s="949"/>
      <c r="C129" s="364" t="s">
        <v>1200</v>
      </c>
      <c r="D129" s="344"/>
      <c r="E129" s="344"/>
      <c r="F129" s="344"/>
      <c r="G129" s="344"/>
      <c r="H129" s="412"/>
      <c r="I129" s="925"/>
      <c r="J129" s="365" t="s">
        <v>1201</v>
      </c>
      <c r="K129" s="365"/>
      <c r="L129" s="344"/>
      <c r="M129" s="344"/>
      <c r="N129" s="345"/>
      <c r="O129" s="327"/>
      <c r="R129" s="361" t="s">
        <v>1048</v>
      </c>
      <c r="S129" s="366" t="s">
        <v>1202</v>
      </c>
      <c r="T129" s="367" t="s">
        <v>1203</v>
      </c>
      <c r="U129" s="349"/>
      <c r="V129" s="368"/>
      <c r="W129" s="327"/>
      <c r="Z129" s="369" t="s">
        <v>1152</v>
      </c>
      <c r="AA129" s="370"/>
      <c r="AB129" s="356"/>
      <c r="AC129" s="144"/>
    </row>
    <row r="130" spans="1:29" ht="18" customHeight="1">
      <c r="A130" s="312"/>
      <c r="B130" s="950" t="s">
        <v>1048</v>
      </c>
      <c r="C130" s="371" t="s">
        <v>1204</v>
      </c>
      <c r="D130" s="372"/>
      <c r="E130" s="373" t="s">
        <v>1205</v>
      </c>
      <c r="F130" s="372"/>
      <c r="G130" s="373"/>
      <c r="I130" s="924" t="s">
        <v>1048</v>
      </c>
      <c r="J130" s="371" t="s">
        <v>1206</v>
      </c>
      <c r="K130" s="372"/>
      <c r="L130" s="373" t="s">
        <v>1205</v>
      </c>
      <c r="M130" s="373"/>
      <c r="N130" s="374"/>
      <c r="O130" s="327"/>
      <c r="P130" s="327"/>
      <c r="Q130" s="327"/>
      <c r="R130" s="327"/>
      <c r="S130" s="327"/>
      <c r="T130" s="327"/>
      <c r="U130" s="327"/>
      <c r="V130" s="327"/>
      <c r="W130" s="327"/>
      <c r="Z130" s="375"/>
      <c r="AA130" s="376"/>
      <c r="AB130" s="368"/>
      <c r="AC130" s="144"/>
    </row>
    <row r="131" spans="1:29" ht="18" customHeight="1">
      <c r="A131" s="312"/>
      <c r="B131" s="951"/>
      <c r="C131" s="365" t="s">
        <v>1207</v>
      </c>
      <c r="D131" s="365"/>
      <c r="E131" s="377" t="s">
        <v>1208</v>
      </c>
      <c r="F131" s="365"/>
      <c r="G131" s="378"/>
      <c r="H131" s="412"/>
      <c r="I131" s="925"/>
      <c r="J131" s="365" t="s">
        <v>1209</v>
      </c>
      <c r="K131" s="365"/>
      <c r="L131" s="378" t="s">
        <v>1208</v>
      </c>
      <c r="M131" s="378"/>
      <c r="N131" s="379"/>
      <c r="O131" s="327"/>
      <c r="P131" s="327"/>
      <c r="Q131" s="327"/>
      <c r="R131" s="327"/>
      <c r="S131" s="327"/>
      <c r="T131" s="327"/>
      <c r="U131" s="327"/>
      <c r="V131" s="327"/>
      <c r="W131" s="327"/>
      <c r="Z131" s="911" t="s">
        <v>1210</v>
      </c>
      <c r="AA131" s="912"/>
      <c r="AB131" s="913"/>
      <c r="AC131" s="144"/>
    </row>
    <row r="132" spans="1:29" ht="18" customHeight="1">
      <c r="A132" s="312"/>
      <c r="B132" s="380" t="s">
        <v>1211</v>
      </c>
      <c r="C132" s="371"/>
      <c r="D132" s="372"/>
      <c r="E132" s="373"/>
      <c r="F132" s="344"/>
      <c r="G132" s="344"/>
      <c r="H132" s="327"/>
      <c r="I132" s="327"/>
      <c r="J132" s="327"/>
      <c r="K132" s="327"/>
      <c r="L132" s="344"/>
      <c r="M132" s="327"/>
      <c r="N132" s="328"/>
      <c r="O132" s="327"/>
      <c r="P132" s="327"/>
      <c r="Q132" s="327"/>
      <c r="R132" s="327"/>
      <c r="S132" s="327"/>
      <c r="T132" s="327"/>
      <c r="U132" s="327"/>
      <c r="V132" s="327"/>
      <c r="W132" s="327"/>
      <c r="X132" s="327"/>
      <c r="Y132" s="327"/>
      <c r="Z132" s="381"/>
      <c r="AA132" s="327"/>
      <c r="AC132" s="144"/>
    </row>
    <row r="133" spans="1:29" ht="18" customHeight="1">
      <c r="A133" s="312"/>
      <c r="B133" s="382" t="s">
        <v>1212</v>
      </c>
      <c r="C133" s="344"/>
      <c r="D133" s="344"/>
      <c r="E133" s="377"/>
      <c r="F133" s="344"/>
      <c r="G133" s="344"/>
      <c r="H133" s="327"/>
      <c r="I133" s="327"/>
      <c r="J133" s="327"/>
      <c r="K133" s="327"/>
      <c r="L133" s="344"/>
      <c r="M133" s="327"/>
      <c r="N133" s="328"/>
      <c r="O133" s="327"/>
      <c r="P133" s="327"/>
      <c r="Q133" s="327"/>
      <c r="R133" s="327"/>
      <c r="S133" s="327"/>
      <c r="T133" s="327"/>
      <c r="U133" s="327"/>
      <c r="V133" s="327"/>
      <c r="Y133" s="911" t="s">
        <v>1213</v>
      </c>
      <c r="Z133" s="912"/>
      <c r="AA133" s="912"/>
      <c r="AB133" s="913"/>
      <c r="AC133" s="144"/>
    </row>
    <row r="134" spans="1:29" ht="20.25" customHeight="1">
      <c r="A134" s="312"/>
      <c r="B134" s="383"/>
      <c r="C134" s="384"/>
      <c r="D134" s="344"/>
      <c r="E134" s="385"/>
      <c r="H134" s="909" t="s">
        <v>1152</v>
      </c>
      <c r="I134" s="909"/>
      <c r="J134" s="327"/>
      <c r="K134" s="327"/>
      <c r="L134" s="327"/>
      <c r="M134" s="327"/>
      <c r="N134" s="261"/>
      <c r="O134" s="327"/>
      <c r="P134" s="327"/>
      <c r="Q134" s="327"/>
      <c r="R134" s="327"/>
      <c r="S134" s="327"/>
      <c r="T134" s="327"/>
      <c r="U134" s="327"/>
      <c r="V134" s="327"/>
      <c r="Y134" s="369" t="s">
        <v>1152</v>
      </c>
      <c r="Z134" s="370"/>
      <c r="AA134" s="370"/>
      <c r="AB134" s="356"/>
      <c r="AC134" s="144"/>
    </row>
    <row r="135" spans="1:29" ht="18" customHeight="1">
      <c r="A135" s="312"/>
      <c r="B135" s="383"/>
      <c r="C135" s="344"/>
      <c r="D135" s="344"/>
      <c r="E135" s="377"/>
      <c r="H135" s="909"/>
      <c r="I135" s="909"/>
      <c r="J135" s="349"/>
      <c r="K135" s="349"/>
      <c r="L135" s="349"/>
      <c r="M135" s="349"/>
      <c r="N135" s="261"/>
      <c r="O135" s="327"/>
      <c r="P135" s="327"/>
      <c r="Q135" s="327"/>
      <c r="R135" s="327"/>
      <c r="S135" s="327"/>
      <c r="T135" s="327"/>
      <c r="U135" s="327"/>
      <c r="V135" s="327"/>
      <c r="Y135" s="351"/>
      <c r="Z135" s="352"/>
      <c r="AA135" s="352"/>
      <c r="AB135" s="387"/>
      <c r="AC135" s="144"/>
    </row>
    <row r="136" spans="1:29" ht="22.5" customHeight="1">
      <c r="A136" s="312"/>
      <c r="B136" s="326"/>
      <c r="C136" s="344"/>
      <c r="D136" s="344"/>
      <c r="E136" s="344"/>
      <c r="H136" s="909" t="s">
        <v>1214</v>
      </c>
      <c r="I136" s="909"/>
      <c r="J136" s="910" t="str">
        <f>VLOOKUP(P10,Emp_data!A:V,22,0)</f>
        <v>Mr. Kotaro Saito</v>
      </c>
      <c r="K136" s="910"/>
      <c r="L136" s="910"/>
      <c r="M136" s="910"/>
      <c r="N136" s="261"/>
      <c r="O136" s="327"/>
      <c r="P136" s="327"/>
      <c r="Q136" s="327"/>
      <c r="R136" s="327"/>
      <c r="S136" s="327"/>
      <c r="T136" s="327"/>
      <c r="U136" s="327"/>
      <c r="V136" s="327"/>
      <c r="Y136" s="388"/>
      <c r="Z136" s="389"/>
      <c r="AA136" s="389"/>
      <c r="AB136" s="333"/>
      <c r="AC136" s="144"/>
    </row>
    <row r="137" spans="1:29" ht="22.5" customHeight="1">
      <c r="A137" s="312"/>
      <c r="B137" s="259"/>
      <c r="C137" s="349"/>
      <c r="D137" s="349"/>
      <c r="E137" s="349"/>
      <c r="F137" s="267"/>
      <c r="G137" s="152"/>
      <c r="H137" s="349"/>
      <c r="I137" s="349"/>
      <c r="J137" s="917" t="s">
        <v>1215</v>
      </c>
      <c r="K137" s="917"/>
      <c r="L137" s="917"/>
      <c r="M137" s="917"/>
      <c r="N137" s="185"/>
      <c r="O137" s="327"/>
      <c r="P137" s="327"/>
      <c r="Q137" s="327"/>
      <c r="R137" s="327"/>
      <c r="S137" s="327"/>
      <c r="T137" s="327"/>
      <c r="U137" s="327"/>
      <c r="V137" s="327"/>
      <c r="Y137" s="911" t="s">
        <v>1216</v>
      </c>
      <c r="Z137" s="912"/>
      <c r="AA137" s="912"/>
      <c r="AB137" s="913"/>
      <c r="AC137" s="144"/>
    </row>
    <row r="138" spans="1:29" ht="12.75" customHeight="1">
      <c r="A138" s="312"/>
      <c r="B138" s="327"/>
      <c r="C138" s="327"/>
      <c r="D138" s="327"/>
      <c r="E138" s="327"/>
      <c r="F138" s="327"/>
      <c r="G138" s="327"/>
      <c r="H138" s="327"/>
      <c r="I138" s="327"/>
      <c r="J138" s="327"/>
      <c r="K138" s="327"/>
      <c r="L138" s="317"/>
      <c r="M138" s="327"/>
      <c r="N138" s="327"/>
      <c r="O138" s="327"/>
      <c r="P138" s="327"/>
      <c r="Q138" s="327"/>
      <c r="R138" s="327"/>
      <c r="S138" s="327"/>
      <c r="T138" s="327"/>
      <c r="U138" s="327"/>
      <c r="V138" s="327"/>
      <c r="W138" s="327"/>
      <c r="X138" s="327"/>
      <c r="Y138" s="327"/>
      <c r="Z138" s="327"/>
      <c r="AA138" s="327"/>
      <c r="AC138" s="144"/>
    </row>
    <row r="139" spans="1:29" ht="18" customHeight="1">
      <c r="A139" s="312"/>
      <c r="B139" s="914" t="s">
        <v>1217</v>
      </c>
      <c r="C139" s="915"/>
      <c r="D139" s="915"/>
      <c r="E139" s="915"/>
      <c r="F139" s="915"/>
      <c r="G139" s="915"/>
      <c r="H139" s="915"/>
      <c r="I139" s="915"/>
      <c r="J139" s="915"/>
      <c r="K139" s="915"/>
      <c r="L139" s="915"/>
      <c r="M139" s="915"/>
      <c r="N139" s="916"/>
      <c r="O139" s="327"/>
      <c r="P139" s="327"/>
      <c r="Q139" s="327"/>
      <c r="R139" s="327"/>
      <c r="U139" s="911" t="s">
        <v>1218</v>
      </c>
      <c r="V139" s="912"/>
      <c r="W139" s="912"/>
      <c r="X139" s="913"/>
      <c r="Y139" s="911" t="s">
        <v>1219</v>
      </c>
      <c r="Z139" s="912"/>
      <c r="AA139" s="912"/>
      <c r="AB139" s="913"/>
      <c r="AC139" s="144"/>
    </row>
    <row r="140" spans="1:29" ht="18" customHeight="1">
      <c r="A140" s="312"/>
      <c r="B140" s="390" t="s">
        <v>1211</v>
      </c>
      <c r="C140" s="344"/>
      <c r="D140" s="344"/>
      <c r="E140" s="344"/>
      <c r="F140" s="327"/>
      <c r="G140" s="327"/>
      <c r="H140" s="327"/>
      <c r="I140" s="327"/>
      <c r="J140" s="327"/>
      <c r="K140" s="327"/>
      <c r="L140" s="344"/>
      <c r="M140" s="317"/>
      <c r="N140" s="414"/>
      <c r="O140" s="327"/>
      <c r="P140" s="327"/>
      <c r="Q140" s="327"/>
      <c r="R140" s="327"/>
      <c r="U140" s="369" t="s">
        <v>1152</v>
      </c>
      <c r="V140" s="370"/>
      <c r="W140" s="370"/>
      <c r="X140" s="356"/>
      <c r="Y140" s="351" t="s">
        <v>1152</v>
      </c>
      <c r="Z140" s="352"/>
      <c r="AA140" s="352"/>
      <c r="AB140" s="387"/>
      <c r="AC140" s="144"/>
    </row>
    <row r="141" spans="1:29" ht="18" customHeight="1">
      <c r="A141" s="312"/>
      <c r="B141" s="382" t="s">
        <v>1212</v>
      </c>
      <c r="C141" s="344"/>
      <c r="D141" s="344"/>
      <c r="E141" s="344"/>
      <c r="F141" s="344"/>
      <c r="G141" s="344"/>
      <c r="H141" s="327"/>
      <c r="I141" s="327"/>
      <c r="J141" s="327"/>
      <c r="K141" s="327"/>
      <c r="L141" s="344"/>
      <c r="M141" s="327"/>
      <c r="N141" s="415"/>
      <c r="O141" s="327"/>
      <c r="P141" s="327"/>
      <c r="Q141" s="327"/>
      <c r="R141" s="327"/>
      <c r="U141" s="351"/>
      <c r="V141" s="352"/>
      <c r="W141" s="352"/>
      <c r="X141" s="387"/>
      <c r="Y141" s="351"/>
      <c r="Z141" s="352"/>
      <c r="AA141" s="352"/>
      <c r="AB141" s="387"/>
      <c r="AC141" s="144"/>
    </row>
    <row r="142" spans="1:29" ht="19.5" customHeight="1">
      <c r="A142" s="312"/>
      <c r="B142" s="346"/>
      <c r="C142" s="344"/>
      <c r="D142" s="344"/>
      <c r="E142" s="344"/>
      <c r="H142" s="909" t="s">
        <v>1152</v>
      </c>
      <c r="I142" s="909"/>
      <c r="J142" s="327"/>
      <c r="K142" s="327"/>
      <c r="L142" s="327"/>
      <c r="M142" s="327"/>
      <c r="N142" s="261"/>
      <c r="O142" s="327"/>
      <c r="P142" s="327"/>
      <c r="Q142" s="327"/>
      <c r="R142" s="327"/>
      <c r="U142" s="351"/>
      <c r="V142" s="352"/>
      <c r="W142" s="352"/>
      <c r="X142" s="387"/>
      <c r="Y142" s="351"/>
      <c r="Z142" s="352"/>
      <c r="AA142" s="352"/>
      <c r="AB142" s="387"/>
      <c r="AC142" s="144"/>
    </row>
    <row r="143" spans="1:29" ht="19.5" customHeight="1">
      <c r="A143" s="312"/>
      <c r="B143" s="346"/>
      <c r="C143" s="344"/>
      <c r="D143" s="344"/>
      <c r="E143" s="344"/>
      <c r="H143" s="909"/>
      <c r="I143" s="909"/>
      <c r="J143" s="349"/>
      <c r="K143" s="349"/>
      <c r="L143" s="349"/>
      <c r="M143" s="349"/>
      <c r="N143" s="261"/>
      <c r="O143" s="327"/>
      <c r="P143" s="327"/>
      <c r="Q143" s="327"/>
      <c r="R143" s="327"/>
      <c r="U143" s="911" t="s">
        <v>1216</v>
      </c>
      <c r="V143" s="912"/>
      <c r="W143" s="912"/>
      <c r="X143" s="913"/>
      <c r="Y143" s="911" t="s">
        <v>1216</v>
      </c>
      <c r="Z143" s="912"/>
      <c r="AA143" s="912"/>
      <c r="AB143" s="913"/>
      <c r="AC143" s="144"/>
    </row>
    <row r="144" spans="1:29" ht="23.25" customHeight="1">
      <c r="A144" s="312"/>
      <c r="B144" s="346"/>
      <c r="C144" s="344"/>
      <c r="D144" s="344"/>
      <c r="E144" s="344"/>
      <c r="H144" s="386" t="s">
        <v>1214</v>
      </c>
      <c r="I144" s="386"/>
      <c r="J144" s="910" t="str">
        <f>VLOOKUP(P10,Emp_data!A:W,23,0)</f>
        <v>Mr. Kotaro Saito</v>
      </c>
      <c r="K144" s="910"/>
      <c r="L144" s="910"/>
      <c r="M144" s="910"/>
      <c r="N144" s="261"/>
      <c r="O144" s="327"/>
      <c r="P144" s="327"/>
      <c r="Q144" s="327"/>
      <c r="R144" s="327"/>
      <c r="S144" s="392"/>
      <c r="T144" s="392"/>
      <c r="U144" s="392"/>
      <c r="V144" s="392"/>
      <c r="W144" s="392"/>
      <c r="X144" s="392"/>
      <c r="Y144" s="392"/>
      <c r="Z144" s="392"/>
      <c r="AA144" s="327"/>
      <c r="AC144" s="144"/>
    </row>
    <row r="145" spans="1:29" ht="23.25" customHeight="1">
      <c r="A145" s="312"/>
      <c r="B145" s="346"/>
      <c r="C145" s="344"/>
      <c r="D145" s="344"/>
      <c r="E145" s="344"/>
      <c r="H145" s="386"/>
      <c r="I145" s="386"/>
      <c r="J145" s="909" t="s">
        <v>1215</v>
      </c>
      <c r="K145" s="909"/>
      <c r="L145" s="909"/>
      <c r="M145" s="909"/>
      <c r="N145" s="261"/>
      <c r="O145" s="327"/>
      <c r="P145" s="327"/>
      <c r="Q145" s="327"/>
      <c r="R145" s="327"/>
      <c r="S145" s="392"/>
      <c r="T145" s="392"/>
      <c r="U145" s="392"/>
      <c r="V145" s="392"/>
      <c r="W145" s="392"/>
      <c r="X145" s="392"/>
      <c r="Y145" s="392"/>
      <c r="Z145" s="392"/>
      <c r="AA145" s="327"/>
      <c r="AC145" s="144"/>
    </row>
    <row r="146" spans="1:29" ht="18" customHeight="1">
      <c r="A146" s="312"/>
      <c r="B146" s="393"/>
      <c r="C146" s="349"/>
      <c r="D146" s="349"/>
      <c r="E146" s="349"/>
      <c r="F146" s="267"/>
      <c r="G146" s="152"/>
      <c r="H146" s="152"/>
      <c r="I146" s="349"/>
      <c r="J146" s="349"/>
      <c r="K146" s="152"/>
      <c r="L146" s="152"/>
      <c r="M146" s="152"/>
      <c r="N146" s="185"/>
      <c r="O146" s="327"/>
      <c r="Q146" s="327"/>
      <c r="R146" s="327"/>
      <c r="S146" s="392"/>
      <c r="T146" s="392"/>
      <c r="U146" s="392"/>
      <c r="V146" s="392"/>
      <c r="W146" s="392"/>
      <c r="X146" s="392"/>
      <c r="Y146" s="392"/>
      <c r="Z146" s="392"/>
      <c r="AA146" s="327"/>
      <c r="AC146" s="144"/>
    </row>
    <row r="147" spans="1:29" ht="16.5" customHeight="1">
      <c r="A147" s="312"/>
      <c r="B147" s="344"/>
      <c r="C147" s="377" t="s">
        <v>1220</v>
      </c>
      <c r="D147" s="344"/>
      <c r="E147" s="344"/>
      <c r="F147" s="344"/>
      <c r="G147" s="344"/>
      <c r="H147" s="386"/>
      <c r="I147" s="386"/>
      <c r="J147" s="386"/>
      <c r="K147" s="386"/>
      <c r="L147" s="344"/>
      <c r="M147" s="327"/>
      <c r="N147" s="391"/>
      <c r="O147" s="327"/>
      <c r="P147" s="327"/>
      <c r="Q147" s="327"/>
      <c r="R147" s="327"/>
      <c r="S147" s="392"/>
      <c r="T147" s="392"/>
      <c r="U147" s="392"/>
      <c r="V147" s="392"/>
      <c r="W147" s="392"/>
      <c r="X147" s="392"/>
      <c r="Y147" s="392"/>
      <c r="Z147" s="392"/>
      <c r="AA147" s="327"/>
      <c r="AC147" s="144"/>
    </row>
    <row r="148" spans="1:29" ht="16.5" customHeight="1" thickBot="1">
      <c r="A148" s="394"/>
      <c r="B148" s="395"/>
      <c r="C148" s="396" t="s">
        <v>1221</v>
      </c>
      <c r="D148" s="395"/>
      <c r="E148" s="395"/>
      <c r="F148" s="395"/>
      <c r="G148" s="395"/>
      <c r="H148" s="395"/>
      <c r="I148" s="395"/>
      <c r="J148" s="395"/>
      <c r="K148" s="395"/>
      <c r="L148" s="395"/>
      <c r="M148" s="395"/>
      <c r="N148" s="395"/>
      <c r="O148" s="395"/>
      <c r="P148" s="395"/>
      <c r="Q148" s="395"/>
      <c r="R148" s="395"/>
      <c r="S148" s="395"/>
      <c r="T148" s="395"/>
      <c r="U148" s="395"/>
      <c r="V148" s="395"/>
      <c r="W148" s="395"/>
      <c r="X148" s="395"/>
      <c r="Y148" s="395"/>
      <c r="Z148" s="395"/>
      <c r="AA148" s="395"/>
      <c r="AB148" s="288"/>
      <c r="AC148" s="283"/>
    </row>
    <row r="149" spans="1:29" ht="15" customHeight="1">
      <c r="A149" s="327"/>
      <c r="B149" s="327"/>
      <c r="C149" s="327"/>
      <c r="D149" s="327"/>
      <c r="E149" s="327"/>
      <c r="F149" s="327"/>
      <c r="G149" s="327"/>
      <c r="H149" s="327"/>
      <c r="I149" s="327"/>
      <c r="J149" s="327"/>
      <c r="K149" s="327"/>
      <c r="L149" s="327"/>
      <c r="M149" s="327"/>
      <c r="N149" s="327"/>
      <c r="O149" s="327"/>
      <c r="P149" s="327"/>
      <c r="Q149" s="327"/>
      <c r="R149" s="327"/>
      <c r="S149" s="327"/>
      <c r="T149" s="327"/>
      <c r="U149" s="327"/>
      <c r="V149" s="327"/>
      <c r="W149" s="327"/>
      <c r="X149" s="398"/>
      <c r="Y149" s="398"/>
      <c r="Z149" s="398"/>
      <c r="AA149" s="292"/>
      <c r="AC149" s="292" t="s">
        <v>1170</v>
      </c>
    </row>
  </sheetData>
  <mergeCells count="150">
    <mergeCell ref="J2:AA3"/>
    <mergeCell ref="AB2:AC3"/>
    <mergeCell ref="B6:B7"/>
    <mergeCell ref="F6:H7"/>
    <mergeCell ref="I6:I7"/>
    <mergeCell ref="J6:K7"/>
    <mergeCell ref="N6:Q7"/>
    <mergeCell ref="X6:Y6"/>
    <mergeCell ref="Z6:AB7"/>
    <mergeCell ref="U6:W7"/>
    <mergeCell ref="Y10:Z11"/>
    <mergeCell ref="W12:Z13"/>
    <mergeCell ref="B14:B17"/>
    <mergeCell ref="C14:G15"/>
    <mergeCell ref="N14:N17"/>
    <mergeCell ref="T14:T15"/>
    <mergeCell ref="U14:U15"/>
    <mergeCell ref="T16:T17"/>
    <mergeCell ref="U16:U17"/>
    <mergeCell ref="B8:B13"/>
    <mergeCell ref="K8:M9"/>
    <mergeCell ref="O8:Q9"/>
    <mergeCell ref="U8:U13"/>
    <mergeCell ref="K10:M11"/>
    <mergeCell ref="P10:Q11"/>
    <mergeCell ref="L12:Q12"/>
    <mergeCell ref="L13:Q13"/>
    <mergeCell ref="R8:T13"/>
    <mergeCell ref="B18:AB18"/>
    <mergeCell ref="B19:J21"/>
    <mergeCell ref="K19:T21"/>
    <mergeCell ref="U19:V21"/>
    <mergeCell ref="W19:AB19"/>
    <mergeCell ref="W20:AB20"/>
    <mergeCell ref="W21:X21"/>
    <mergeCell ref="Y21:Z21"/>
    <mergeCell ref="AA21:AB21"/>
    <mergeCell ref="Y24:Z24"/>
    <mergeCell ref="AA24:AB24"/>
    <mergeCell ref="B25:B28"/>
    <mergeCell ref="C25:C28"/>
    <mergeCell ref="D25:D28"/>
    <mergeCell ref="E25:E28"/>
    <mergeCell ref="K25:T25"/>
    <mergeCell ref="K26:T26"/>
    <mergeCell ref="B22:J24"/>
    <mergeCell ref="K22:T24"/>
    <mergeCell ref="U22:V24"/>
    <mergeCell ref="W22:X22"/>
    <mergeCell ref="Y22:Z22"/>
    <mergeCell ref="AA22:AB22"/>
    <mergeCell ref="W23:X23"/>
    <mergeCell ref="Y23:Z23"/>
    <mergeCell ref="AA23:AB23"/>
    <mergeCell ref="W24:X24"/>
    <mergeCell ref="B29:B48"/>
    <mergeCell ref="C29:C48"/>
    <mergeCell ref="D29:D38"/>
    <mergeCell ref="E29:E38"/>
    <mergeCell ref="G30:J30"/>
    <mergeCell ref="K30:T30"/>
    <mergeCell ref="G32:J32"/>
    <mergeCell ref="K32:T32"/>
    <mergeCell ref="K33:T33"/>
    <mergeCell ref="K34:T34"/>
    <mergeCell ref="D41:D48"/>
    <mergeCell ref="E41:E48"/>
    <mergeCell ref="K41:T41"/>
    <mergeCell ref="K42:T42"/>
    <mergeCell ref="K44:T44"/>
    <mergeCell ref="K48:T48"/>
    <mergeCell ref="G36:J36"/>
    <mergeCell ref="K36:T36"/>
    <mergeCell ref="K37:T37"/>
    <mergeCell ref="G38:J38"/>
    <mergeCell ref="K38:T38"/>
    <mergeCell ref="D39:D40"/>
    <mergeCell ref="E39:E40"/>
    <mergeCell ref="K40:T40"/>
    <mergeCell ref="J57:M58"/>
    <mergeCell ref="U57:Z57"/>
    <mergeCell ref="AL58:AM58"/>
    <mergeCell ref="AP58:AR58"/>
    <mergeCell ref="H51:I52"/>
    <mergeCell ref="J51:M52"/>
    <mergeCell ref="H53:I54"/>
    <mergeCell ref="J53:M54"/>
    <mergeCell ref="H55:I56"/>
    <mergeCell ref="J55:M56"/>
    <mergeCell ref="U55:Z55"/>
    <mergeCell ref="H57:I58"/>
    <mergeCell ref="D83:G84"/>
    <mergeCell ref="B85:C86"/>
    <mergeCell ref="D85:G86"/>
    <mergeCell ref="B99:C100"/>
    <mergeCell ref="B103:C104"/>
    <mergeCell ref="D103:G104"/>
    <mergeCell ref="B117:C118"/>
    <mergeCell ref="B119:C120"/>
    <mergeCell ref="D119:G120"/>
    <mergeCell ref="AF68:AF69"/>
    <mergeCell ref="AF70:AF71"/>
    <mergeCell ref="AF72:AF74"/>
    <mergeCell ref="B71:H71"/>
    <mergeCell ref="AB66:AC67"/>
    <mergeCell ref="I66:AA67"/>
    <mergeCell ref="H59:I60"/>
    <mergeCell ref="J59:M60"/>
    <mergeCell ref="U59:Z59"/>
    <mergeCell ref="H61:I62"/>
    <mergeCell ref="J61:M62"/>
    <mergeCell ref="U61:AB62"/>
    <mergeCell ref="AA12:AB13"/>
    <mergeCell ref="W10:W11"/>
    <mergeCell ref="AA10:AA11"/>
    <mergeCell ref="I128:I129"/>
    <mergeCell ref="I130:I131"/>
    <mergeCell ref="U54:V54"/>
    <mergeCell ref="W54:X54"/>
    <mergeCell ref="Y54:Z54"/>
    <mergeCell ref="AA54:AB54"/>
    <mergeCell ref="R126:V126"/>
    <mergeCell ref="R127:V127"/>
    <mergeCell ref="B126:N126"/>
    <mergeCell ref="B127:N127"/>
    <mergeCell ref="B69:AB70"/>
    <mergeCell ref="Z126:AB126"/>
    <mergeCell ref="Z131:AB131"/>
    <mergeCell ref="B81:C82"/>
    <mergeCell ref="B83:C84"/>
    <mergeCell ref="B128:B129"/>
    <mergeCell ref="B130:B131"/>
    <mergeCell ref="B121:C122"/>
    <mergeCell ref="D121:G122"/>
    <mergeCell ref="B101:C102"/>
    <mergeCell ref="D101:G102"/>
    <mergeCell ref="H142:I143"/>
    <mergeCell ref="J144:M144"/>
    <mergeCell ref="J145:M145"/>
    <mergeCell ref="Y143:AB143"/>
    <mergeCell ref="U143:X143"/>
    <mergeCell ref="B139:N139"/>
    <mergeCell ref="Y133:AB133"/>
    <mergeCell ref="Y137:AB137"/>
    <mergeCell ref="U139:X139"/>
    <mergeCell ref="Y139:AB139"/>
    <mergeCell ref="H134:I135"/>
    <mergeCell ref="J136:M136"/>
    <mergeCell ref="H136:I136"/>
    <mergeCell ref="J137:M137"/>
  </mergeCells>
  <printOptions horizontalCentered="1" verticalCentered="1"/>
  <pageMargins left="3.937007874015748E-2" right="3.937007874015748E-2" top="3.937007874015748E-2" bottom="3.937007874015748E-2" header="0.15748031496062992" footer="0.15748031496062992"/>
  <pageSetup paperSize="9" scale="57" orientation="portrait" horizontalDpi="300" verticalDpi="300" r:id="rId1"/>
  <headerFooter alignWithMargins="0"/>
  <rowBreaks count="1" manualBreakCount="1">
    <brk id="64" max="28" man="1"/>
  </row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E6C3B3-7080-427B-85A9-DE6262C53BC4}">
  <sheetPr>
    <tabColor rgb="FFFFFF00"/>
  </sheetPr>
  <dimension ref="A1:AS148"/>
  <sheetViews>
    <sheetView view="pageBreakPreview" zoomScale="70" zoomScaleNormal="75" zoomScaleSheetLayoutView="70" workbookViewId="0">
      <selection activeCell="K34" sqref="K34"/>
    </sheetView>
  </sheetViews>
  <sheetFormatPr defaultColWidth="6" defaultRowHeight="15" customHeight="1"/>
  <cols>
    <col min="1" max="1" width="2.75" style="327" customWidth="1"/>
    <col min="2" max="5" width="6.375" style="327" customWidth="1"/>
    <col min="6" max="6" width="4.375" style="327" customWidth="1"/>
    <col min="7" max="19" width="6.375" style="327" customWidth="1"/>
    <col min="20" max="22" width="7.25" style="327" customWidth="1"/>
    <col min="23" max="24" width="6.75" style="327" customWidth="1"/>
    <col min="25" max="25" width="7" style="327" customWidth="1"/>
    <col min="26" max="28" width="6.75" style="327" customWidth="1"/>
    <col min="29" max="29" width="2.375" style="327" customWidth="1"/>
    <col min="30" max="46" width="4.625" style="327" customWidth="1"/>
    <col min="47" max="16384" width="6" style="327"/>
  </cols>
  <sheetData>
    <row r="1" spans="1:41" ht="15" customHeight="1" thickBot="1">
      <c r="X1" s="398"/>
      <c r="Y1" s="398"/>
      <c r="Z1" s="398"/>
      <c r="AC1" s="399" t="s">
        <v>1222</v>
      </c>
    </row>
    <row r="2" spans="1:41" ht="16.5" customHeight="1">
      <c r="A2" s="416"/>
      <c r="B2" s="417"/>
      <c r="C2" s="417"/>
      <c r="D2" s="417"/>
      <c r="E2" s="417"/>
      <c r="F2" s="417"/>
      <c r="G2" s="417"/>
      <c r="H2" s="417"/>
      <c r="I2" s="1109" t="s">
        <v>1223</v>
      </c>
      <c r="J2" s="1109"/>
      <c r="K2" s="1109"/>
      <c r="L2" s="1109"/>
      <c r="M2" s="1109"/>
      <c r="N2" s="1109"/>
      <c r="O2" s="1109"/>
      <c r="P2" s="1109"/>
      <c r="Q2" s="1109"/>
      <c r="R2" s="1109"/>
      <c r="S2" s="1109"/>
      <c r="T2" s="1109"/>
      <c r="U2" s="1109"/>
      <c r="V2" s="1109"/>
      <c r="W2" s="1109"/>
      <c r="X2" s="1109"/>
      <c r="Y2" s="1109"/>
      <c r="Z2" s="1109"/>
      <c r="AA2" s="1109"/>
      <c r="AB2" s="1111" t="s">
        <v>1008</v>
      </c>
      <c r="AC2" s="1112"/>
    </row>
    <row r="3" spans="1:41" ht="16.5" customHeight="1">
      <c r="A3" s="418"/>
      <c r="B3" s="419"/>
      <c r="C3" s="419"/>
      <c r="D3" s="419"/>
      <c r="E3" s="419"/>
      <c r="F3" s="419"/>
      <c r="G3" s="419"/>
      <c r="H3" s="419"/>
      <c r="I3" s="1110"/>
      <c r="J3" s="1110"/>
      <c r="K3" s="1110"/>
      <c r="L3" s="1110"/>
      <c r="M3" s="1110"/>
      <c r="N3" s="1110"/>
      <c r="O3" s="1110"/>
      <c r="P3" s="1110"/>
      <c r="Q3" s="1110"/>
      <c r="R3" s="1110"/>
      <c r="S3" s="1110"/>
      <c r="T3" s="1110"/>
      <c r="U3" s="1110"/>
      <c r="V3" s="1110"/>
      <c r="W3" s="1110"/>
      <c r="X3" s="1110"/>
      <c r="Y3" s="1110"/>
      <c r="Z3" s="1110"/>
      <c r="AA3" s="1110"/>
      <c r="AB3" s="1113"/>
      <c r="AC3" s="1114"/>
    </row>
    <row r="4" spans="1:41" ht="11.1" customHeight="1">
      <c r="A4" s="420"/>
      <c r="E4" s="421"/>
      <c r="F4" s="421"/>
      <c r="G4" s="421"/>
      <c r="H4" s="421"/>
      <c r="I4" s="421"/>
      <c r="J4" s="421"/>
      <c r="K4" s="421"/>
      <c r="L4" s="421"/>
      <c r="M4" s="421"/>
      <c r="N4" s="421"/>
      <c r="O4" s="421"/>
      <c r="P4" s="422"/>
      <c r="Q4" s="422"/>
      <c r="R4" s="422"/>
      <c r="S4" s="423"/>
      <c r="T4" s="422"/>
      <c r="W4" s="422"/>
      <c r="X4" s="422"/>
      <c r="Y4" s="422"/>
      <c r="AB4" s="422"/>
      <c r="AC4" s="424"/>
    </row>
    <row r="5" spans="1:41" ht="21" customHeight="1" thickBot="1">
      <c r="A5" s="425"/>
      <c r="B5" s="426" t="s">
        <v>1224</v>
      </c>
      <c r="C5" s="413"/>
      <c r="D5" s="413"/>
      <c r="E5" s="413"/>
      <c r="F5" s="413"/>
      <c r="G5" s="413"/>
      <c r="H5" s="413"/>
      <c r="I5" s="413"/>
      <c r="J5" s="413"/>
      <c r="K5" s="413"/>
      <c r="L5" s="413"/>
      <c r="N5" s="413"/>
      <c r="O5" s="413"/>
      <c r="Q5" s="413"/>
      <c r="R5" s="413"/>
      <c r="T5" s="413"/>
      <c r="V5" s="413"/>
      <c r="W5" s="413"/>
      <c r="X5" s="413"/>
      <c r="Y5" s="413"/>
      <c r="AC5" s="313"/>
    </row>
    <row r="6" spans="1:41" s="124" customFormat="1" ht="21" customHeight="1">
      <c r="A6" s="145"/>
      <c r="B6" s="1074">
        <v>1</v>
      </c>
      <c r="C6" s="146" t="s">
        <v>1010</v>
      </c>
      <c r="D6" s="147"/>
      <c r="E6" s="148"/>
      <c r="F6" s="1075">
        <f>VLOOKUP(P10,Emp_data!A:Z,26,0)</f>
        <v>45566</v>
      </c>
      <c r="G6" s="1075"/>
      <c r="H6" s="1075"/>
      <c r="I6" s="1077" t="s">
        <v>1011</v>
      </c>
      <c r="J6" s="1075">
        <f>VLOOKUP(P10,Emp_data!A:AA,27,0)</f>
        <v>45747</v>
      </c>
      <c r="K6" s="1078"/>
      <c r="L6" s="149" t="s">
        <v>1012</v>
      </c>
      <c r="M6" s="148"/>
      <c r="N6" s="1075">
        <f>VLOOKUP(P10,Emp_data!A:K,11,0)</f>
        <v>44795</v>
      </c>
      <c r="O6" s="1075"/>
      <c r="P6" s="1075"/>
      <c r="Q6" s="1078"/>
      <c r="R6" s="149" t="s">
        <v>1225</v>
      </c>
      <c r="S6" s="148"/>
      <c r="T6" s="148"/>
      <c r="U6" s="148"/>
      <c r="V6" s="1075">
        <f>VLOOKUP(P10,Emp_data!A:M,13,0)</f>
        <v>44914</v>
      </c>
      <c r="W6" s="1078"/>
      <c r="X6" s="1080" t="s">
        <v>1226</v>
      </c>
      <c r="Y6" s="1081"/>
      <c r="Z6" s="1075">
        <f>VLOOKUP(P10,Emp_data!A:N,14,0)</f>
        <v>45754</v>
      </c>
      <c r="AA6" s="1075"/>
      <c r="AB6" s="1115"/>
      <c r="AC6" s="313"/>
    </row>
    <row r="7" spans="1:41" s="431" customFormat="1" ht="21" customHeight="1">
      <c r="A7" s="427"/>
      <c r="B7" s="1051"/>
      <c r="C7" s="150" t="s">
        <v>1015</v>
      </c>
      <c r="D7" s="428"/>
      <c r="E7" s="429"/>
      <c r="F7" s="1076"/>
      <c r="G7" s="1076"/>
      <c r="H7" s="1076"/>
      <c r="I7" s="1036"/>
      <c r="J7" s="1076"/>
      <c r="K7" s="1079"/>
      <c r="L7" s="153" t="s">
        <v>1016</v>
      </c>
      <c r="M7" s="429"/>
      <c r="N7" s="1076"/>
      <c r="O7" s="1076"/>
      <c r="P7" s="1076"/>
      <c r="Q7" s="1079"/>
      <c r="R7" s="153" t="s">
        <v>1017</v>
      </c>
      <c r="S7" s="429"/>
      <c r="T7" s="429"/>
      <c r="U7" s="429"/>
      <c r="V7" s="1076"/>
      <c r="W7" s="1079"/>
      <c r="X7" s="153" t="s">
        <v>1018</v>
      </c>
      <c r="Y7" s="429"/>
      <c r="Z7" s="1076"/>
      <c r="AA7" s="1076"/>
      <c r="AB7" s="1116"/>
      <c r="AC7" s="430"/>
    </row>
    <row r="8" spans="1:41" s="124" customFormat="1" ht="21" customHeight="1">
      <c r="A8" s="145"/>
      <c r="B8" s="1037">
        <v>2</v>
      </c>
      <c r="C8" s="134"/>
      <c r="D8" s="134"/>
      <c r="E8" s="134"/>
      <c r="F8" s="134"/>
      <c r="G8" s="134"/>
      <c r="H8" s="154" t="s">
        <v>1019</v>
      </c>
      <c r="I8" s="134"/>
      <c r="J8" s="134" t="s">
        <v>7</v>
      </c>
      <c r="K8" s="1067" t="str">
        <f>VLOOKUP(P10,Emp_data!A:H,8,0)</f>
        <v>QA/QC</v>
      </c>
      <c r="L8" s="1067"/>
      <c r="M8" s="1117"/>
      <c r="N8" s="155" t="s">
        <v>8</v>
      </c>
      <c r="O8" s="1067" t="str">
        <f>VLOOKUP(P10,Emp_data!A:I,9,0)</f>
        <v>CQA</v>
      </c>
      <c r="P8" s="1067"/>
      <c r="Q8" s="1068"/>
      <c r="R8" s="1097" t="e">
        <f>INDEX(Emp_pic!$C:$C,MATCH(General!$P$10,Emp_pic!$A:$A,0))</f>
        <v>#N/A</v>
      </c>
      <c r="S8" s="1098"/>
      <c r="T8" s="1099"/>
      <c r="U8" s="1058">
        <v>3</v>
      </c>
      <c r="V8" s="157" t="s">
        <v>1020</v>
      </c>
      <c r="W8" s="134"/>
      <c r="X8" s="134"/>
      <c r="Y8" s="134"/>
      <c r="Z8" s="134"/>
      <c r="AB8" s="158"/>
      <c r="AC8" s="313"/>
      <c r="AE8" s="159"/>
      <c r="AF8" s="159"/>
      <c r="AG8" s="159"/>
      <c r="AH8" s="159"/>
      <c r="AI8" s="159"/>
      <c r="AJ8" s="159"/>
      <c r="AK8" s="159"/>
      <c r="AL8" s="159"/>
    </row>
    <row r="9" spans="1:41" s="431" customFormat="1" ht="21" customHeight="1">
      <c r="A9" s="427"/>
      <c r="B9" s="1038"/>
      <c r="C9" s="432"/>
      <c r="D9" s="432"/>
      <c r="H9" s="161" t="s">
        <v>1021</v>
      </c>
      <c r="I9" s="433"/>
      <c r="J9" s="433"/>
      <c r="K9" s="1063"/>
      <c r="L9" s="1063"/>
      <c r="M9" s="1064"/>
      <c r="N9" s="178"/>
      <c r="O9" s="1063"/>
      <c r="P9" s="1063"/>
      <c r="Q9" s="1065"/>
      <c r="R9" s="1100"/>
      <c r="S9" s="1101"/>
      <c r="T9" s="1102"/>
      <c r="U9" s="1059"/>
      <c r="V9" s="166" t="s">
        <v>1022</v>
      </c>
      <c r="AB9" s="435"/>
      <c r="AC9" s="430"/>
      <c r="AE9" s="436"/>
      <c r="AF9" s="436"/>
      <c r="AG9" s="436"/>
      <c r="AH9" s="436"/>
      <c r="AI9" s="436"/>
      <c r="AJ9" s="436"/>
      <c r="AK9" s="436"/>
      <c r="AL9" s="436"/>
    </row>
    <row r="10" spans="1:41" s="124" customFormat="1" ht="21" customHeight="1">
      <c r="A10" s="145"/>
      <c r="B10" s="1038"/>
      <c r="C10" s="168" t="s">
        <v>1023</v>
      </c>
      <c r="D10" s="168"/>
      <c r="E10" s="168"/>
      <c r="F10" s="168"/>
      <c r="G10" s="169"/>
      <c r="H10" s="170" t="s">
        <v>1024</v>
      </c>
      <c r="J10" s="171"/>
      <c r="K10" s="1061" t="str">
        <f>VLOOKUP(P10,Emp_data!A:J,10,0)</f>
        <v>Senior Engineer</v>
      </c>
      <c r="L10" s="1061"/>
      <c r="M10" s="1062"/>
      <c r="N10" s="170" t="s">
        <v>1025</v>
      </c>
      <c r="P10" s="1061">
        <v>11549</v>
      </c>
      <c r="Q10" s="1034"/>
      <c r="R10" s="1100"/>
      <c r="S10" s="1101"/>
      <c r="T10" s="1102"/>
      <c r="U10" s="1059"/>
      <c r="W10" s="922">
        <f>VLOOKUP(P10,Emp_data!A:X,24,0)</f>
        <v>0</v>
      </c>
      <c r="X10" s="173" t="s">
        <v>1026</v>
      </c>
      <c r="Y10" s="1016" t="s">
        <v>1027</v>
      </c>
      <c r="Z10" s="1016"/>
      <c r="AA10" s="922">
        <f>VLOOKUP(P10,Emp_data!A:Y,25,0)</f>
        <v>0</v>
      </c>
      <c r="AB10" s="175" t="s">
        <v>1028</v>
      </c>
      <c r="AC10" s="313"/>
    </row>
    <row r="11" spans="1:41" s="431" customFormat="1" ht="21" customHeight="1" thickBot="1">
      <c r="A11" s="427"/>
      <c r="B11" s="1038"/>
      <c r="C11" s="176" t="s">
        <v>1227</v>
      </c>
      <c r="D11" s="437"/>
      <c r="E11" s="437"/>
      <c r="F11" s="437"/>
      <c r="G11" s="438"/>
      <c r="H11" s="177" t="s">
        <v>1030</v>
      </c>
      <c r="J11" s="439"/>
      <c r="K11" s="1063"/>
      <c r="L11" s="1063"/>
      <c r="M11" s="1064"/>
      <c r="N11" s="178" t="s">
        <v>1031</v>
      </c>
      <c r="O11" s="433"/>
      <c r="P11" s="1063"/>
      <c r="Q11" s="1065"/>
      <c r="R11" s="1100"/>
      <c r="S11" s="1101"/>
      <c r="T11" s="1102"/>
      <c r="U11" s="1059"/>
      <c r="W11" s="922"/>
      <c r="X11" s="179" t="s">
        <v>1228</v>
      </c>
      <c r="Y11" s="1016"/>
      <c r="Z11" s="1016"/>
      <c r="AA11" s="923"/>
      <c r="AB11" s="180" t="s">
        <v>1033</v>
      </c>
      <c r="AC11" s="430"/>
    </row>
    <row r="12" spans="1:41" s="124" customFormat="1" ht="21" customHeight="1">
      <c r="A12" s="145"/>
      <c r="B12" s="1038"/>
      <c r="D12" s="160"/>
      <c r="H12" s="181" t="s">
        <v>1034</v>
      </c>
      <c r="I12" s="182"/>
      <c r="J12" s="182" t="s">
        <v>1035</v>
      </c>
      <c r="K12" s="182"/>
      <c r="L12" s="1061" t="str">
        <f>VLOOKUP(P10,Emp_data!A:E,5,0)&amp;" "&amp;VLOOKUP(P10,Emp_data!A:F,6,0)</f>
        <v>น.ส. ศรุตา ชลนิธี</v>
      </c>
      <c r="M12" s="1061"/>
      <c r="N12" s="1061"/>
      <c r="O12" s="1061"/>
      <c r="P12" s="1061"/>
      <c r="Q12" s="1034"/>
      <c r="R12" s="1100"/>
      <c r="S12" s="1101"/>
      <c r="T12" s="1102"/>
      <c r="U12" s="1059"/>
      <c r="W12" s="953" t="s">
        <v>1036</v>
      </c>
      <c r="X12" s="953"/>
      <c r="Y12" s="953"/>
      <c r="Z12" s="953"/>
      <c r="AA12" s="918">
        <f>AA10</f>
        <v>0</v>
      </c>
      <c r="AB12" s="919"/>
      <c r="AC12" s="313"/>
    </row>
    <row r="13" spans="1:41" s="431" customFormat="1" ht="21" customHeight="1" thickBot="1">
      <c r="A13" s="427"/>
      <c r="B13" s="1051"/>
      <c r="C13" s="150"/>
      <c r="D13" s="440"/>
      <c r="E13" s="429"/>
      <c r="F13" s="429"/>
      <c r="G13" s="429"/>
      <c r="H13" s="153" t="s">
        <v>1037</v>
      </c>
      <c r="I13" s="429"/>
      <c r="J13" s="441" t="s">
        <v>1038</v>
      </c>
      <c r="K13" s="429"/>
      <c r="L13" s="1095" t="str">
        <f>VLOOKUP(P10,Emp_data!A:B,2,0)&amp;" "&amp;VLOOKUP(P10,Emp_data!A:C,3,0)&amp;" "&amp;VLOOKUP(P10,Emp_data!A:D,4,0)</f>
        <v>Ms. Saruta  Chonnitee</v>
      </c>
      <c r="M13" s="1095"/>
      <c r="N13" s="1095"/>
      <c r="O13" s="1095"/>
      <c r="P13" s="1095"/>
      <c r="Q13" s="1096"/>
      <c r="R13" s="1103"/>
      <c r="S13" s="1104"/>
      <c r="T13" s="1105"/>
      <c r="U13" s="1060"/>
      <c r="V13" s="429"/>
      <c r="W13" s="1036"/>
      <c r="X13" s="1036"/>
      <c r="Y13" s="1036"/>
      <c r="Z13" s="1036"/>
      <c r="AA13" s="920"/>
      <c r="AB13" s="921"/>
      <c r="AC13" s="430"/>
    </row>
    <row r="14" spans="1:41" s="124" customFormat="1" ht="20.25" customHeight="1">
      <c r="A14" s="145"/>
      <c r="B14" s="1037">
        <v>4</v>
      </c>
      <c r="C14" s="1040" t="s">
        <v>1229</v>
      </c>
      <c r="D14" s="1040"/>
      <c r="E14" s="1040"/>
      <c r="F14" s="1040"/>
      <c r="G14" s="1040"/>
      <c r="H14" s="187" t="s">
        <v>1040</v>
      </c>
      <c r="I14" s="187" t="s">
        <v>1041</v>
      </c>
      <c r="J14" s="187" t="s">
        <v>1042</v>
      </c>
      <c r="K14" s="187" t="s">
        <v>1043</v>
      </c>
      <c r="L14" s="187" t="s">
        <v>1044</v>
      </c>
      <c r="M14" s="188" t="s">
        <v>1045</v>
      </c>
      <c r="N14" s="1042">
        <v>5</v>
      </c>
      <c r="O14" s="138" t="s">
        <v>1046</v>
      </c>
      <c r="R14" s="137"/>
      <c r="S14" s="189"/>
      <c r="T14" s="1045" t="s">
        <v>1047</v>
      </c>
      <c r="U14" s="1092" t="s">
        <v>1230</v>
      </c>
      <c r="V14" s="134" t="s">
        <v>1049</v>
      </c>
      <c r="X14" s="134"/>
      <c r="Y14" s="134"/>
      <c r="Z14" s="134"/>
      <c r="AA14" s="134"/>
      <c r="AB14" s="158"/>
      <c r="AC14" s="313"/>
      <c r="AD14" s="1089"/>
      <c r="AE14" s="1089"/>
      <c r="AF14" s="1089"/>
      <c r="AG14" s="1089"/>
      <c r="AH14" s="1089"/>
      <c r="AI14" s="1089"/>
      <c r="AJ14" s="1089"/>
      <c r="AK14" s="1089"/>
      <c r="AL14" s="1089"/>
      <c r="AM14" s="1089"/>
      <c r="AN14" s="1089"/>
      <c r="AO14" s="1089"/>
    </row>
    <row r="15" spans="1:41" s="124" customFormat="1" ht="20.25" customHeight="1">
      <c r="A15" s="145"/>
      <c r="B15" s="1038"/>
      <c r="C15" s="1041"/>
      <c r="D15" s="1041"/>
      <c r="E15" s="1041"/>
      <c r="F15" s="1041"/>
      <c r="G15" s="1041"/>
      <c r="H15" s="190"/>
      <c r="I15" s="190"/>
      <c r="J15" s="191"/>
      <c r="K15" s="191"/>
      <c r="L15" s="191"/>
      <c r="M15" s="192"/>
      <c r="N15" s="1043"/>
      <c r="O15" s="193" t="s">
        <v>1050</v>
      </c>
      <c r="R15" s="194"/>
      <c r="S15" s="174"/>
      <c r="T15" s="1046"/>
      <c r="U15" s="1092"/>
      <c r="V15" s="166" t="s">
        <v>1051</v>
      </c>
      <c r="X15" s="166"/>
      <c r="AB15" s="167"/>
      <c r="AC15" s="313"/>
      <c r="AD15" s="1089"/>
      <c r="AE15" s="1089"/>
      <c r="AF15" s="1089"/>
      <c r="AG15" s="1089"/>
      <c r="AH15" s="1089"/>
      <c r="AI15" s="1089"/>
      <c r="AJ15" s="1089"/>
      <c r="AK15" s="1089"/>
      <c r="AL15" s="1089"/>
      <c r="AM15" s="1089"/>
      <c r="AN15" s="1089"/>
      <c r="AO15" s="1089"/>
    </row>
    <row r="16" spans="1:41" s="431" customFormat="1" ht="20.25" customHeight="1">
      <c r="A16" s="427"/>
      <c r="B16" s="1038"/>
      <c r="C16" s="166" t="s">
        <v>1052</v>
      </c>
      <c r="D16" s="166"/>
      <c r="E16" s="166"/>
      <c r="F16" s="166"/>
      <c r="G16" s="166"/>
      <c r="H16" s="442" t="s">
        <v>1053</v>
      </c>
      <c r="I16" s="442" t="s">
        <v>1054</v>
      </c>
      <c r="J16" s="442" t="s">
        <v>1055</v>
      </c>
      <c r="K16" s="442" t="s">
        <v>1056</v>
      </c>
      <c r="L16" s="442" t="s">
        <v>1057</v>
      </c>
      <c r="M16" s="443" t="s">
        <v>1058</v>
      </c>
      <c r="N16" s="1043"/>
      <c r="O16" s="197" t="s">
        <v>1059</v>
      </c>
      <c r="R16" s="444"/>
      <c r="S16" s="445"/>
      <c r="T16" s="1090" t="s">
        <v>1060</v>
      </c>
      <c r="U16" s="1092" t="s">
        <v>1230</v>
      </c>
      <c r="V16" s="431" t="s">
        <v>1231</v>
      </c>
      <c r="AB16" s="435"/>
      <c r="AC16" s="430"/>
      <c r="AD16" s="1094"/>
      <c r="AE16" s="1094"/>
      <c r="AF16" s="1094"/>
      <c r="AG16" s="1094"/>
      <c r="AH16" s="1094"/>
      <c r="AI16" s="1094"/>
      <c r="AJ16" s="1094"/>
      <c r="AK16" s="1094"/>
      <c r="AL16" s="1094"/>
      <c r="AM16" s="1094"/>
      <c r="AN16" s="1094"/>
      <c r="AO16" s="1094"/>
    </row>
    <row r="17" spans="1:41" s="431" customFormat="1" ht="20.25" customHeight="1" thickBot="1">
      <c r="A17" s="427"/>
      <c r="B17" s="1039"/>
      <c r="C17" s="198" t="s">
        <v>1062</v>
      </c>
      <c r="D17" s="198"/>
      <c r="E17" s="198"/>
      <c r="F17" s="198"/>
      <c r="G17" s="198"/>
      <c r="H17" s="446"/>
      <c r="I17" s="446"/>
      <c r="J17" s="447"/>
      <c r="K17" s="447"/>
      <c r="L17" s="447"/>
      <c r="M17" s="448"/>
      <c r="N17" s="1044"/>
      <c r="O17" s="202" t="s">
        <v>1063</v>
      </c>
      <c r="P17" s="449"/>
      <c r="Q17" s="449"/>
      <c r="R17" s="450"/>
      <c r="S17" s="451"/>
      <c r="T17" s="1091"/>
      <c r="U17" s="1093"/>
      <c r="V17" s="198" t="s">
        <v>1064</v>
      </c>
      <c r="W17" s="449"/>
      <c r="X17" s="198"/>
      <c r="Y17" s="449"/>
      <c r="Z17" s="449"/>
      <c r="AA17" s="449"/>
      <c r="AB17" s="452"/>
      <c r="AC17" s="430"/>
      <c r="AD17" s="1094"/>
      <c r="AE17" s="1094"/>
      <c r="AF17" s="1094"/>
      <c r="AG17" s="1094"/>
      <c r="AH17" s="1094"/>
      <c r="AI17" s="1094"/>
      <c r="AJ17" s="1094"/>
      <c r="AK17" s="1094"/>
      <c r="AL17" s="1094"/>
      <c r="AM17" s="1094"/>
      <c r="AN17" s="1094"/>
      <c r="AO17" s="1094"/>
    </row>
    <row r="18" spans="1:41" ht="15" customHeight="1">
      <c r="A18" s="312"/>
      <c r="B18" s="453"/>
      <c r="C18" s="453"/>
      <c r="D18" s="453"/>
      <c r="E18" s="453"/>
      <c r="F18" s="453"/>
      <c r="G18" s="453"/>
      <c r="H18" s="453"/>
      <c r="I18" s="453"/>
      <c r="J18" s="453"/>
      <c r="K18" s="453"/>
      <c r="L18" s="453"/>
      <c r="M18" s="453"/>
      <c r="N18" s="453"/>
      <c r="O18" s="453"/>
      <c r="P18" s="453"/>
      <c r="Q18" s="453"/>
      <c r="R18" s="453"/>
      <c r="S18" s="453"/>
      <c r="T18" s="453"/>
      <c r="U18" s="453"/>
      <c r="V18" s="453"/>
      <c r="W18" s="453"/>
      <c r="X18" s="453"/>
      <c r="Y18" s="453"/>
      <c r="Z18" s="453"/>
      <c r="AA18" s="453"/>
      <c r="AB18" s="453"/>
      <c r="AC18" s="313"/>
      <c r="AG18" s="391"/>
      <c r="AH18" s="391"/>
      <c r="AI18" s="391"/>
      <c r="AJ18" s="391"/>
      <c r="AK18" s="391"/>
      <c r="AL18" s="391"/>
    </row>
    <row r="19" spans="1:41" ht="23.45" customHeight="1">
      <c r="A19" s="312"/>
      <c r="B19" s="1017" t="s">
        <v>1232</v>
      </c>
      <c r="C19" s="1018"/>
      <c r="D19" s="1018"/>
      <c r="E19" s="1018"/>
      <c r="F19" s="1018"/>
      <c r="G19" s="1018"/>
      <c r="H19" s="1018"/>
      <c r="I19" s="1018"/>
      <c r="J19" s="1019"/>
      <c r="K19" s="1017" t="s">
        <v>1233</v>
      </c>
      <c r="L19" s="1018"/>
      <c r="M19" s="1018"/>
      <c r="N19" s="1018"/>
      <c r="O19" s="1018"/>
      <c r="P19" s="1018"/>
      <c r="Q19" s="1018"/>
      <c r="R19" s="1018"/>
      <c r="S19" s="1018"/>
      <c r="T19" s="1019"/>
      <c r="U19" s="1023" t="s">
        <v>1067</v>
      </c>
      <c r="V19" s="1024"/>
      <c r="W19" s="1027" t="s">
        <v>1234</v>
      </c>
      <c r="X19" s="1028"/>
      <c r="Y19" s="1028"/>
      <c r="Z19" s="1028"/>
      <c r="AA19" s="1028"/>
      <c r="AB19" s="1029"/>
      <c r="AC19" s="313"/>
      <c r="AF19" s="454"/>
      <c r="AG19" s="454"/>
      <c r="AH19" s="454"/>
      <c r="AI19" s="454"/>
      <c r="AJ19" s="454"/>
    </row>
    <row r="20" spans="1:41" ht="23.45" customHeight="1">
      <c r="A20" s="312"/>
      <c r="B20" s="1020"/>
      <c r="C20" s="1021"/>
      <c r="D20" s="1021"/>
      <c r="E20" s="1021"/>
      <c r="F20" s="1021"/>
      <c r="G20" s="1021"/>
      <c r="H20" s="1021"/>
      <c r="I20" s="1021"/>
      <c r="J20" s="1022"/>
      <c r="K20" s="1020"/>
      <c r="L20" s="1021"/>
      <c r="M20" s="1021"/>
      <c r="N20" s="1021"/>
      <c r="O20" s="1021"/>
      <c r="P20" s="1021"/>
      <c r="Q20" s="1021"/>
      <c r="R20" s="1021"/>
      <c r="S20" s="1021"/>
      <c r="T20" s="1022"/>
      <c r="U20" s="1025"/>
      <c r="V20" s="1026"/>
      <c r="W20" s="1030" t="s">
        <v>1069</v>
      </c>
      <c r="X20" s="1031"/>
      <c r="Y20" s="1031"/>
      <c r="Z20" s="1031"/>
      <c r="AA20" s="1031"/>
      <c r="AB20" s="1032"/>
      <c r="AC20" s="313"/>
      <c r="AE20" s="454"/>
      <c r="AF20" s="454"/>
      <c r="AG20" s="454"/>
      <c r="AH20" s="454"/>
      <c r="AI20" s="454"/>
      <c r="AJ20" s="454"/>
    </row>
    <row r="21" spans="1:41" ht="23.45" customHeight="1">
      <c r="A21" s="312"/>
      <c r="B21" s="1020"/>
      <c r="C21" s="1021"/>
      <c r="D21" s="1021"/>
      <c r="E21" s="1021"/>
      <c r="F21" s="1021"/>
      <c r="G21" s="1021"/>
      <c r="H21" s="1021"/>
      <c r="I21" s="1021"/>
      <c r="J21" s="1022"/>
      <c r="K21" s="1020"/>
      <c r="L21" s="1021"/>
      <c r="M21" s="1021"/>
      <c r="N21" s="1021"/>
      <c r="O21" s="1021"/>
      <c r="P21" s="1021"/>
      <c r="Q21" s="1021"/>
      <c r="R21" s="1021"/>
      <c r="S21" s="1021"/>
      <c r="T21" s="1022"/>
      <c r="U21" s="1025"/>
      <c r="V21" s="1026"/>
      <c r="W21" s="1033" t="s">
        <v>1070</v>
      </c>
      <c r="X21" s="1034"/>
      <c r="Y21" s="1033" t="s">
        <v>1071</v>
      </c>
      <c r="Z21" s="1034"/>
      <c r="AA21" s="1033" t="s">
        <v>1072</v>
      </c>
      <c r="AB21" s="1035"/>
      <c r="AC21" s="313"/>
    </row>
    <row r="22" spans="1:41" ht="23.45" customHeight="1">
      <c r="A22" s="312"/>
      <c r="B22" s="996" t="s">
        <v>1073</v>
      </c>
      <c r="C22" s="997"/>
      <c r="D22" s="997"/>
      <c r="E22" s="997"/>
      <c r="F22" s="997"/>
      <c r="G22" s="997"/>
      <c r="H22" s="997"/>
      <c r="I22" s="997"/>
      <c r="J22" s="998"/>
      <c r="K22" s="1002" t="s">
        <v>1074</v>
      </c>
      <c r="L22" s="1003"/>
      <c r="M22" s="1003"/>
      <c r="N22" s="1003"/>
      <c r="O22" s="1003"/>
      <c r="P22" s="1003"/>
      <c r="Q22" s="1003"/>
      <c r="R22" s="1003"/>
      <c r="S22" s="1003"/>
      <c r="T22" s="1004"/>
      <c r="U22" s="1008" t="s">
        <v>1075</v>
      </c>
      <c r="V22" s="1009"/>
      <c r="W22" s="1012" t="s">
        <v>1076</v>
      </c>
      <c r="X22" s="1013"/>
      <c r="Y22" s="1012" t="s">
        <v>1077</v>
      </c>
      <c r="Z22" s="1013"/>
      <c r="AA22" s="1012" t="s">
        <v>1078</v>
      </c>
      <c r="AB22" s="1013"/>
      <c r="AC22" s="313"/>
      <c r="AF22" s="454"/>
      <c r="AG22" s="454"/>
      <c r="AH22" s="454"/>
    </row>
    <row r="23" spans="1:41" ht="23.45" customHeight="1">
      <c r="A23" s="312"/>
      <c r="B23" s="996"/>
      <c r="C23" s="997"/>
      <c r="D23" s="997"/>
      <c r="E23" s="997"/>
      <c r="F23" s="997"/>
      <c r="G23" s="997"/>
      <c r="H23" s="997"/>
      <c r="I23" s="997"/>
      <c r="J23" s="998"/>
      <c r="K23" s="1002"/>
      <c r="L23" s="1003"/>
      <c r="M23" s="1003"/>
      <c r="N23" s="1003"/>
      <c r="O23" s="1003"/>
      <c r="P23" s="1003"/>
      <c r="Q23" s="1003"/>
      <c r="R23" s="1003"/>
      <c r="S23" s="1003"/>
      <c r="T23" s="1004"/>
      <c r="U23" s="1008"/>
      <c r="V23" s="1009"/>
      <c r="W23" s="1014" t="s">
        <v>1079</v>
      </c>
      <c r="X23" s="1015"/>
      <c r="Y23" s="1014" t="s">
        <v>1079</v>
      </c>
      <c r="Z23" s="1015"/>
      <c r="AA23" s="1014" t="s">
        <v>1079</v>
      </c>
      <c r="AB23" s="1015"/>
      <c r="AC23" s="313"/>
      <c r="AF23" s="454"/>
      <c r="AG23" s="454"/>
      <c r="AH23" s="454"/>
    </row>
    <row r="24" spans="1:41" ht="23.45" customHeight="1" thickBot="1">
      <c r="A24" s="312"/>
      <c r="B24" s="999"/>
      <c r="C24" s="1000"/>
      <c r="D24" s="1000"/>
      <c r="E24" s="1000"/>
      <c r="F24" s="1000"/>
      <c r="G24" s="1000"/>
      <c r="H24" s="1000"/>
      <c r="I24" s="1000"/>
      <c r="J24" s="1001"/>
      <c r="K24" s="1005"/>
      <c r="L24" s="1006"/>
      <c r="M24" s="1006"/>
      <c r="N24" s="1006"/>
      <c r="O24" s="1006"/>
      <c r="P24" s="1006"/>
      <c r="Q24" s="1006"/>
      <c r="R24" s="1006"/>
      <c r="S24" s="1006"/>
      <c r="T24" s="1007"/>
      <c r="U24" s="1010"/>
      <c r="V24" s="1011"/>
      <c r="W24" s="987" t="str">
        <f>VLOOKUP(P10,Emp_data!A:Q,17,0)</f>
        <v>SSV</v>
      </c>
      <c r="X24" s="988"/>
      <c r="Y24" s="987" t="str">
        <f>VLOOKUP(P10,Emp_data!A:S,19,0)</f>
        <v>MA</v>
      </c>
      <c r="Z24" s="988"/>
      <c r="AA24" s="987" t="str">
        <f>VLOOKUP(P10,Emp_data!A:U,21,0)</f>
        <v>-</v>
      </c>
      <c r="AB24" s="988"/>
      <c r="AC24" s="313"/>
      <c r="AE24" s="454"/>
      <c r="AF24" s="454"/>
      <c r="AG24" s="454"/>
      <c r="AH24" s="454"/>
    </row>
    <row r="25" spans="1:41" ht="35.1" customHeight="1" thickTop="1">
      <c r="A25" s="312"/>
      <c r="B25" s="976" t="s">
        <v>1235</v>
      </c>
      <c r="C25" s="979" t="s">
        <v>1081</v>
      </c>
      <c r="D25" s="989" t="s">
        <v>1236</v>
      </c>
      <c r="E25" s="992" t="s">
        <v>1083</v>
      </c>
      <c r="F25" s="209">
        <v>1</v>
      </c>
      <c r="G25" s="210" t="s">
        <v>1237</v>
      </c>
      <c r="H25" s="211"/>
      <c r="I25" s="212"/>
      <c r="J25" s="212"/>
      <c r="K25" s="993" t="s">
        <v>1238</v>
      </c>
      <c r="L25" s="994"/>
      <c r="M25" s="994"/>
      <c r="N25" s="994"/>
      <c r="O25" s="994"/>
      <c r="P25" s="994"/>
      <c r="Q25" s="994"/>
      <c r="R25" s="994"/>
      <c r="S25" s="994"/>
      <c r="T25" s="995"/>
      <c r="U25" s="213">
        <v>1</v>
      </c>
      <c r="V25" s="214"/>
      <c r="W25" s="215">
        <v>1</v>
      </c>
      <c r="X25" s="216"/>
      <c r="Y25" s="215">
        <v>1</v>
      </c>
      <c r="Z25" s="217"/>
      <c r="AA25" s="215">
        <v>1</v>
      </c>
      <c r="AB25" s="214"/>
      <c r="AC25" s="313"/>
    </row>
    <row r="26" spans="1:41" ht="45" customHeight="1">
      <c r="A26" s="312"/>
      <c r="B26" s="976"/>
      <c r="C26" s="979"/>
      <c r="D26" s="990"/>
      <c r="E26" s="979"/>
      <c r="F26" s="218"/>
      <c r="G26" s="219" t="s">
        <v>1086</v>
      </c>
      <c r="H26" s="220"/>
      <c r="I26" s="220"/>
      <c r="J26" s="219"/>
      <c r="K26" s="983" t="s">
        <v>1239</v>
      </c>
      <c r="L26" s="981"/>
      <c r="M26" s="981"/>
      <c r="N26" s="981"/>
      <c r="O26" s="981"/>
      <c r="P26" s="981"/>
      <c r="Q26" s="981"/>
      <c r="R26" s="981"/>
      <c r="S26" s="981"/>
      <c r="T26" s="982"/>
      <c r="U26" s="213"/>
      <c r="V26" s="214"/>
      <c r="W26" s="215"/>
      <c r="X26" s="216"/>
      <c r="Y26" s="215"/>
      <c r="Z26" s="217"/>
      <c r="AA26" s="215"/>
      <c r="AB26" s="214"/>
      <c r="AC26" s="313"/>
    </row>
    <row r="27" spans="1:41" ht="24" customHeight="1">
      <c r="A27" s="312"/>
      <c r="B27" s="976"/>
      <c r="C27" s="979"/>
      <c r="D27" s="990"/>
      <c r="E27" s="979"/>
      <c r="F27" s="209">
        <v>2</v>
      </c>
      <c r="G27" s="210" t="s">
        <v>1240</v>
      </c>
      <c r="H27" s="221"/>
      <c r="I27" s="221"/>
      <c r="J27" s="222"/>
      <c r="K27" s="223" t="s">
        <v>1241</v>
      </c>
      <c r="L27" s="221"/>
      <c r="M27" s="221"/>
      <c r="N27" s="221"/>
      <c r="O27" s="221"/>
      <c r="P27" s="221"/>
      <c r="Q27" s="221"/>
      <c r="R27" s="221"/>
      <c r="S27" s="221"/>
      <c r="T27" s="222"/>
      <c r="U27" s="224">
        <v>2</v>
      </c>
      <c r="V27" s="225"/>
      <c r="W27" s="226">
        <v>2</v>
      </c>
      <c r="X27" s="227"/>
      <c r="Y27" s="226">
        <v>2</v>
      </c>
      <c r="Z27" s="228"/>
      <c r="AA27" s="226">
        <v>2</v>
      </c>
      <c r="AB27" s="225"/>
      <c r="AC27" s="313"/>
    </row>
    <row r="28" spans="1:41" ht="24" customHeight="1">
      <c r="A28" s="312"/>
      <c r="B28" s="977"/>
      <c r="C28" s="980"/>
      <c r="D28" s="991"/>
      <c r="E28" s="980"/>
      <c r="F28" s="218"/>
      <c r="G28" s="219" t="s">
        <v>1242</v>
      </c>
      <c r="H28" s="229"/>
      <c r="I28" s="229"/>
      <c r="J28" s="230"/>
      <c r="K28" s="231" t="s">
        <v>1091</v>
      </c>
      <c r="L28" s="229"/>
      <c r="M28" s="232"/>
      <c r="N28" s="232"/>
      <c r="O28" s="232"/>
      <c r="P28" s="232"/>
      <c r="Q28" s="232"/>
      <c r="R28" s="232"/>
      <c r="S28" s="233"/>
      <c r="T28" s="234"/>
      <c r="U28" s="235"/>
      <c r="V28" s="236"/>
      <c r="W28" s="237"/>
      <c r="X28" s="238"/>
      <c r="Y28" s="237"/>
      <c r="Z28" s="239"/>
      <c r="AA28" s="237"/>
      <c r="AB28" s="240"/>
      <c r="AC28" s="313"/>
    </row>
    <row r="29" spans="1:41" ht="36" customHeight="1">
      <c r="A29" s="312"/>
      <c r="B29" s="975" t="s">
        <v>1243</v>
      </c>
      <c r="C29" s="978" t="s">
        <v>1093</v>
      </c>
      <c r="D29" s="975" t="s">
        <v>1244</v>
      </c>
      <c r="E29" s="978" t="s">
        <v>1095</v>
      </c>
      <c r="F29" s="209">
        <v>3</v>
      </c>
      <c r="G29" s="210" t="s">
        <v>1245</v>
      </c>
      <c r="H29" s="212"/>
      <c r="I29" s="212"/>
      <c r="J29" s="212"/>
      <c r="K29" s="984" t="s">
        <v>1246</v>
      </c>
      <c r="L29" s="985"/>
      <c r="M29" s="985"/>
      <c r="N29" s="985"/>
      <c r="O29" s="985"/>
      <c r="P29" s="985"/>
      <c r="Q29" s="985"/>
      <c r="R29" s="985"/>
      <c r="S29" s="985"/>
      <c r="T29" s="986"/>
      <c r="U29" s="213">
        <v>3</v>
      </c>
      <c r="V29" s="214"/>
      <c r="W29" s="215">
        <v>3</v>
      </c>
      <c r="X29" s="216"/>
      <c r="Y29" s="215">
        <v>3</v>
      </c>
      <c r="Z29" s="217"/>
      <c r="AA29" s="215">
        <v>3</v>
      </c>
      <c r="AB29" s="214"/>
      <c r="AC29" s="313"/>
    </row>
    <row r="30" spans="1:41" ht="60" customHeight="1">
      <c r="A30" s="312"/>
      <c r="B30" s="976"/>
      <c r="C30" s="979"/>
      <c r="D30" s="976"/>
      <c r="E30" s="979"/>
      <c r="F30" s="241"/>
      <c r="G30" s="981" t="s">
        <v>1098</v>
      </c>
      <c r="H30" s="981"/>
      <c r="I30" s="981"/>
      <c r="J30" s="982"/>
      <c r="K30" s="983" t="s">
        <v>1247</v>
      </c>
      <c r="L30" s="981"/>
      <c r="M30" s="981"/>
      <c r="N30" s="981"/>
      <c r="O30" s="981"/>
      <c r="P30" s="981"/>
      <c r="Q30" s="981"/>
      <c r="R30" s="981"/>
      <c r="S30" s="981"/>
      <c r="T30" s="982"/>
      <c r="U30" s="213"/>
      <c r="V30" s="214"/>
      <c r="W30" s="215"/>
      <c r="X30" s="216"/>
      <c r="Y30" s="215"/>
      <c r="Z30" s="217"/>
      <c r="AA30" s="215"/>
      <c r="AB30" s="214"/>
      <c r="AC30" s="313"/>
    </row>
    <row r="31" spans="1:41" ht="26.25" customHeight="1">
      <c r="A31" s="312"/>
      <c r="B31" s="976"/>
      <c r="C31" s="979"/>
      <c r="D31" s="976"/>
      <c r="E31" s="979"/>
      <c r="F31" s="242">
        <v>4</v>
      </c>
      <c r="G31" s="222" t="s">
        <v>1248</v>
      </c>
      <c r="H31" s="221"/>
      <c r="I31" s="221"/>
      <c r="J31" s="222"/>
      <c r="K31" s="223" t="s">
        <v>1249</v>
      </c>
      <c r="L31" s="221"/>
      <c r="M31" s="221"/>
      <c r="N31" s="221"/>
      <c r="O31" s="221"/>
      <c r="P31" s="221"/>
      <c r="Q31" s="221"/>
      <c r="R31" s="221"/>
      <c r="S31" s="221"/>
      <c r="T31" s="222"/>
      <c r="U31" s="224">
        <v>4</v>
      </c>
      <c r="V31" s="225"/>
      <c r="W31" s="226">
        <v>4</v>
      </c>
      <c r="X31" s="227"/>
      <c r="Y31" s="226">
        <v>4</v>
      </c>
      <c r="Z31" s="228"/>
      <c r="AA31" s="226">
        <v>4</v>
      </c>
      <c r="AB31" s="225"/>
      <c r="AC31" s="313"/>
    </row>
    <row r="32" spans="1:41" ht="31.5" customHeight="1">
      <c r="A32" s="312"/>
      <c r="B32" s="976"/>
      <c r="C32" s="979"/>
      <c r="D32" s="976"/>
      <c r="E32" s="979"/>
      <c r="F32" s="218"/>
      <c r="G32" s="981" t="s">
        <v>1102</v>
      </c>
      <c r="H32" s="981"/>
      <c r="I32" s="981"/>
      <c r="J32" s="982"/>
      <c r="K32" s="983" t="s">
        <v>1103</v>
      </c>
      <c r="L32" s="981"/>
      <c r="M32" s="981"/>
      <c r="N32" s="981"/>
      <c r="O32" s="981"/>
      <c r="P32" s="981"/>
      <c r="Q32" s="981"/>
      <c r="R32" s="981"/>
      <c r="S32" s="981"/>
      <c r="T32" s="982"/>
      <c r="U32" s="244"/>
      <c r="V32" s="240"/>
      <c r="W32" s="237"/>
      <c r="X32" s="238"/>
      <c r="Y32" s="237"/>
      <c r="Z32" s="239"/>
      <c r="AA32" s="237"/>
      <c r="AB32" s="240"/>
      <c r="AC32" s="313"/>
    </row>
    <row r="33" spans="1:29" ht="36" customHeight="1">
      <c r="A33" s="312"/>
      <c r="B33" s="976"/>
      <c r="C33" s="979"/>
      <c r="D33" s="976"/>
      <c r="E33" s="979"/>
      <c r="F33" s="209">
        <v>5</v>
      </c>
      <c r="G33" s="212" t="s">
        <v>1104</v>
      </c>
      <c r="H33" s="221"/>
      <c r="I33" s="212"/>
      <c r="J33" s="212"/>
      <c r="K33" s="984" t="s">
        <v>1250</v>
      </c>
      <c r="L33" s="985"/>
      <c r="M33" s="985"/>
      <c r="N33" s="985"/>
      <c r="O33" s="985"/>
      <c r="P33" s="985"/>
      <c r="Q33" s="985"/>
      <c r="R33" s="985"/>
      <c r="S33" s="985"/>
      <c r="T33" s="986"/>
      <c r="U33" s="213">
        <v>5</v>
      </c>
      <c r="V33" s="214"/>
      <c r="W33" s="215">
        <v>5</v>
      </c>
      <c r="X33" s="216"/>
      <c r="Y33" s="215">
        <v>5</v>
      </c>
      <c r="Z33" s="217"/>
      <c r="AA33" s="215">
        <v>5</v>
      </c>
      <c r="AB33" s="214"/>
      <c r="AC33" s="313"/>
    </row>
    <row r="34" spans="1:29" ht="36" customHeight="1">
      <c r="A34" s="312"/>
      <c r="B34" s="976"/>
      <c r="C34" s="979"/>
      <c r="D34" s="976"/>
      <c r="E34" s="979"/>
      <c r="F34" s="209"/>
      <c r="G34" s="245" t="s">
        <v>1106</v>
      </c>
      <c r="H34" s="212"/>
      <c r="I34" s="212"/>
      <c r="J34" s="212"/>
      <c r="K34" s="983" t="s">
        <v>1251</v>
      </c>
      <c r="L34" s="981"/>
      <c r="M34" s="981"/>
      <c r="N34" s="981"/>
      <c r="O34" s="981"/>
      <c r="P34" s="981"/>
      <c r="Q34" s="981"/>
      <c r="R34" s="981"/>
      <c r="S34" s="981"/>
      <c r="T34" s="982"/>
      <c r="U34" s="213"/>
      <c r="V34" s="214"/>
      <c r="W34" s="215"/>
      <c r="X34" s="216"/>
      <c r="Y34" s="215"/>
      <c r="Z34" s="217"/>
      <c r="AA34" s="215"/>
      <c r="AB34" s="214"/>
      <c r="AC34" s="313"/>
    </row>
    <row r="35" spans="1:29" ht="39" customHeight="1">
      <c r="A35" s="312"/>
      <c r="B35" s="976"/>
      <c r="C35" s="979"/>
      <c r="D35" s="976"/>
      <c r="E35" s="979"/>
      <c r="F35" s="242">
        <v>6</v>
      </c>
      <c r="G35" s="221" t="s">
        <v>1252</v>
      </c>
      <c r="H35" s="221"/>
      <c r="I35" s="221"/>
      <c r="J35" s="222"/>
      <c r="K35" s="984" t="s">
        <v>1253</v>
      </c>
      <c r="L35" s="985"/>
      <c r="M35" s="985"/>
      <c r="N35" s="985"/>
      <c r="O35" s="985"/>
      <c r="P35" s="985"/>
      <c r="Q35" s="985"/>
      <c r="R35" s="985"/>
      <c r="S35" s="985"/>
      <c r="T35" s="986"/>
      <c r="U35" s="224">
        <v>6</v>
      </c>
      <c r="V35" s="225"/>
      <c r="W35" s="226">
        <v>6</v>
      </c>
      <c r="X35" s="227"/>
      <c r="Y35" s="226">
        <v>6</v>
      </c>
      <c r="Z35" s="228"/>
      <c r="AA35" s="226">
        <v>6</v>
      </c>
      <c r="AB35" s="225"/>
      <c r="AC35" s="313"/>
    </row>
    <row r="36" spans="1:29" ht="39" customHeight="1">
      <c r="A36" s="312"/>
      <c r="B36" s="976"/>
      <c r="C36" s="979"/>
      <c r="D36" s="976"/>
      <c r="E36" s="979"/>
      <c r="F36" s="246"/>
      <c r="G36" s="981" t="s">
        <v>1110</v>
      </c>
      <c r="H36" s="981"/>
      <c r="I36" s="981"/>
      <c r="J36" s="982"/>
      <c r="K36" s="983" t="s">
        <v>1254</v>
      </c>
      <c r="L36" s="981"/>
      <c r="M36" s="981"/>
      <c r="N36" s="981"/>
      <c r="O36" s="981"/>
      <c r="P36" s="981"/>
      <c r="Q36" s="981"/>
      <c r="R36" s="981"/>
      <c r="S36" s="981"/>
      <c r="T36" s="982"/>
      <c r="U36" s="244"/>
      <c r="V36" s="240"/>
      <c r="W36" s="237"/>
      <c r="X36" s="238"/>
      <c r="Y36" s="237"/>
      <c r="Z36" s="239"/>
      <c r="AA36" s="237"/>
      <c r="AB36" s="240"/>
      <c r="AC36" s="313"/>
    </row>
    <row r="37" spans="1:29" ht="26.25" customHeight="1">
      <c r="A37" s="312"/>
      <c r="B37" s="976"/>
      <c r="C37" s="979"/>
      <c r="D37" s="976"/>
      <c r="E37" s="979"/>
      <c r="F37" s="209">
        <v>7</v>
      </c>
      <c r="G37" s="212" t="s">
        <v>1255</v>
      </c>
      <c r="H37" s="212"/>
      <c r="I37" s="212"/>
      <c r="J37" s="212"/>
      <c r="K37" s="223" t="s">
        <v>1256</v>
      </c>
      <c r="L37" s="252"/>
      <c r="M37" s="252"/>
      <c r="N37" s="252"/>
      <c r="O37" s="252"/>
      <c r="P37" s="252"/>
      <c r="Q37" s="252"/>
      <c r="R37" s="252"/>
      <c r="S37" s="252"/>
      <c r="T37" s="253"/>
      <c r="U37" s="247">
        <v>7</v>
      </c>
      <c r="V37" s="248"/>
      <c r="W37" s="249">
        <v>7</v>
      </c>
      <c r="X37" s="250"/>
      <c r="Y37" s="249">
        <v>7</v>
      </c>
      <c r="Z37" s="251"/>
      <c r="AA37" s="249">
        <v>7</v>
      </c>
      <c r="AB37" s="248"/>
      <c r="AC37" s="313"/>
    </row>
    <row r="38" spans="1:29" ht="30" customHeight="1">
      <c r="A38" s="312"/>
      <c r="B38" s="976"/>
      <c r="C38" s="979"/>
      <c r="D38" s="976"/>
      <c r="E38" s="980"/>
      <c r="F38" s="209"/>
      <c r="G38" s="981" t="s">
        <v>1114</v>
      </c>
      <c r="H38" s="981"/>
      <c r="I38" s="981"/>
      <c r="J38" s="982"/>
      <c r="K38" s="983" t="s">
        <v>1115</v>
      </c>
      <c r="L38" s="981"/>
      <c r="M38" s="981"/>
      <c r="N38" s="981"/>
      <c r="O38" s="981"/>
      <c r="P38" s="981"/>
      <c r="Q38" s="981"/>
      <c r="R38" s="981"/>
      <c r="S38" s="981"/>
      <c r="T38" s="982"/>
      <c r="U38" s="213"/>
      <c r="V38" s="214"/>
      <c r="W38" s="215"/>
      <c r="X38" s="216"/>
      <c r="Y38" s="215"/>
      <c r="Z38" s="217"/>
      <c r="AA38" s="215"/>
      <c r="AB38" s="214"/>
      <c r="AC38" s="313"/>
    </row>
    <row r="39" spans="1:29" ht="31.5" customHeight="1">
      <c r="A39" s="312"/>
      <c r="B39" s="976"/>
      <c r="C39" s="979"/>
      <c r="D39" s="975" t="s">
        <v>1257</v>
      </c>
      <c r="E39" s="978" t="s">
        <v>1117</v>
      </c>
      <c r="F39" s="252">
        <v>8</v>
      </c>
      <c r="G39" s="221" t="s">
        <v>1258</v>
      </c>
      <c r="H39" s="221"/>
      <c r="I39" s="221"/>
      <c r="J39" s="222"/>
      <c r="K39" s="243" t="s">
        <v>1259</v>
      </c>
      <c r="L39" s="221"/>
      <c r="M39" s="221"/>
      <c r="N39" s="221"/>
      <c r="O39" s="221"/>
      <c r="P39" s="221"/>
      <c r="Q39" s="221"/>
      <c r="R39" s="221"/>
      <c r="S39" s="221"/>
      <c r="T39" s="222"/>
      <c r="U39" s="224">
        <v>8</v>
      </c>
      <c r="V39" s="225"/>
      <c r="W39" s="226">
        <v>8</v>
      </c>
      <c r="X39" s="227"/>
      <c r="Y39" s="226">
        <v>8</v>
      </c>
      <c r="Z39" s="228"/>
      <c r="AA39" s="226">
        <v>8</v>
      </c>
      <c r="AB39" s="225"/>
      <c r="AC39" s="313"/>
    </row>
    <row r="40" spans="1:29" ht="31.5" customHeight="1">
      <c r="A40" s="312"/>
      <c r="B40" s="976"/>
      <c r="C40" s="979"/>
      <c r="D40" s="977"/>
      <c r="E40" s="980"/>
      <c r="F40" s="233"/>
      <c r="G40" s="981" t="s">
        <v>1120</v>
      </c>
      <c r="H40" s="981"/>
      <c r="I40" s="981"/>
      <c r="J40" s="982"/>
      <c r="K40" s="983" t="s">
        <v>1121</v>
      </c>
      <c r="L40" s="981"/>
      <c r="M40" s="981"/>
      <c r="N40" s="981"/>
      <c r="O40" s="981"/>
      <c r="P40" s="981"/>
      <c r="Q40" s="981"/>
      <c r="R40" s="981"/>
      <c r="S40" s="981"/>
      <c r="T40" s="982"/>
      <c r="U40" s="244"/>
      <c r="V40" s="240"/>
      <c r="W40" s="237"/>
      <c r="X40" s="238"/>
      <c r="Y40" s="237"/>
      <c r="Z40" s="239"/>
      <c r="AA40" s="237"/>
      <c r="AB40" s="240"/>
      <c r="AC40" s="313"/>
    </row>
    <row r="41" spans="1:29" ht="31.5" customHeight="1">
      <c r="A41" s="312"/>
      <c r="B41" s="976"/>
      <c r="C41" s="979"/>
      <c r="D41" s="976" t="s">
        <v>1260</v>
      </c>
      <c r="E41" s="979" t="s">
        <v>1261</v>
      </c>
      <c r="F41" s="242">
        <v>9</v>
      </c>
      <c r="G41" s="221" t="s">
        <v>1262</v>
      </c>
      <c r="H41" s="212"/>
      <c r="I41" s="212"/>
      <c r="J41" s="212"/>
      <c r="K41" s="984" t="s">
        <v>1263</v>
      </c>
      <c r="L41" s="985"/>
      <c r="M41" s="985"/>
      <c r="N41" s="985"/>
      <c r="O41" s="985"/>
      <c r="P41" s="985"/>
      <c r="Q41" s="985"/>
      <c r="R41" s="985"/>
      <c r="S41" s="985"/>
      <c r="T41" s="986"/>
      <c r="U41" s="224">
        <v>9</v>
      </c>
      <c r="V41" s="225"/>
      <c r="W41" s="226">
        <v>9</v>
      </c>
      <c r="X41" s="227"/>
      <c r="Y41" s="226">
        <v>9</v>
      </c>
      <c r="Z41" s="228"/>
      <c r="AA41" s="226">
        <v>9</v>
      </c>
      <c r="AB41" s="225"/>
      <c r="AC41" s="313"/>
    </row>
    <row r="42" spans="1:29" ht="30.6" customHeight="1">
      <c r="A42" s="312"/>
      <c r="B42" s="976"/>
      <c r="C42" s="979"/>
      <c r="D42" s="976"/>
      <c r="E42" s="979"/>
      <c r="F42" s="241"/>
      <c r="G42" s="245" t="s">
        <v>1126</v>
      </c>
      <c r="H42" s="212"/>
      <c r="I42" s="212"/>
      <c r="J42" s="212"/>
      <c r="K42" s="983" t="s">
        <v>1127</v>
      </c>
      <c r="L42" s="981"/>
      <c r="M42" s="981"/>
      <c r="N42" s="981"/>
      <c r="O42" s="981"/>
      <c r="P42" s="981"/>
      <c r="Q42" s="981"/>
      <c r="R42" s="981"/>
      <c r="S42" s="981"/>
      <c r="T42" s="982"/>
      <c r="U42" s="213"/>
      <c r="V42" s="214"/>
      <c r="W42" s="215"/>
      <c r="X42" s="216"/>
      <c r="Y42" s="215"/>
      <c r="Z42" s="217"/>
      <c r="AA42" s="215"/>
      <c r="AB42" s="214"/>
      <c r="AC42" s="313"/>
    </row>
    <row r="43" spans="1:29" ht="30" customHeight="1">
      <c r="A43" s="312"/>
      <c r="B43" s="976"/>
      <c r="C43" s="979"/>
      <c r="D43" s="976"/>
      <c r="E43" s="979"/>
      <c r="F43" s="242">
        <v>10</v>
      </c>
      <c r="G43" s="221" t="s">
        <v>1264</v>
      </c>
      <c r="H43" s="221"/>
      <c r="I43" s="221"/>
      <c r="J43" s="222"/>
      <c r="K43" s="984" t="s">
        <v>1265</v>
      </c>
      <c r="L43" s="985"/>
      <c r="M43" s="985"/>
      <c r="N43" s="985"/>
      <c r="O43" s="985"/>
      <c r="P43" s="985"/>
      <c r="Q43" s="985"/>
      <c r="R43" s="985"/>
      <c r="S43" s="985"/>
      <c r="T43" s="986"/>
      <c r="U43" s="224">
        <v>10</v>
      </c>
      <c r="V43" s="225"/>
      <c r="W43" s="226">
        <v>10</v>
      </c>
      <c r="X43" s="227"/>
      <c r="Y43" s="226">
        <v>10</v>
      </c>
      <c r="Z43" s="228"/>
      <c r="AA43" s="226">
        <v>10</v>
      </c>
      <c r="AB43" s="225"/>
      <c r="AC43" s="313"/>
    </row>
    <row r="44" spans="1:29" ht="30.6" customHeight="1">
      <c r="A44" s="312"/>
      <c r="B44" s="976"/>
      <c r="C44" s="979"/>
      <c r="D44" s="976"/>
      <c r="E44" s="979"/>
      <c r="F44" s="246"/>
      <c r="G44" s="220" t="s">
        <v>1130</v>
      </c>
      <c r="H44" s="233"/>
      <c r="I44" s="233"/>
      <c r="J44" s="234"/>
      <c r="K44" s="983" t="s">
        <v>1266</v>
      </c>
      <c r="L44" s="981"/>
      <c r="M44" s="981"/>
      <c r="N44" s="981"/>
      <c r="O44" s="981"/>
      <c r="P44" s="981"/>
      <c r="Q44" s="981"/>
      <c r="R44" s="981"/>
      <c r="S44" s="981"/>
      <c r="T44" s="982"/>
      <c r="U44" s="244"/>
      <c r="V44" s="240"/>
      <c r="W44" s="237"/>
      <c r="X44" s="238"/>
      <c r="Y44" s="237"/>
      <c r="Z44" s="239"/>
      <c r="AA44" s="237"/>
      <c r="AB44" s="240"/>
      <c r="AC44" s="313"/>
    </row>
    <row r="45" spans="1:29" ht="27" customHeight="1">
      <c r="A45" s="312"/>
      <c r="B45" s="976"/>
      <c r="C45" s="979"/>
      <c r="D45" s="976"/>
      <c r="E45" s="979"/>
      <c r="F45" s="209">
        <v>11</v>
      </c>
      <c r="G45" s="212" t="s">
        <v>1267</v>
      </c>
      <c r="H45" s="212"/>
      <c r="I45" s="212"/>
      <c r="J45" s="212"/>
      <c r="K45" s="223" t="s">
        <v>1268</v>
      </c>
      <c r="L45" s="252"/>
      <c r="M45" s="252"/>
      <c r="N45" s="252"/>
      <c r="O45" s="252"/>
      <c r="P45" s="252"/>
      <c r="Q45" s="252"/>
      <c r="R45" s="252"/>
      <c r="S45" s="252"/>
      <c r="T45" s="253"/>
      <c r="U45" s="247">
        <v>11</v>
      </c>
      <c r="V45" s="248"/>
      <c r="W45" s="249">
        <v>11</v>
      </c>
      <c r="X45" s="250"/>
      <c r="Y45" s="249">
        <v>11</v>
      </c>
      <c r="Z45" s="251"/>
      <c r="AA45" s="249">
        <v>11</v>
      </c>
      <c r="AB45" s="248"/>
      <c r="AC45" s="313"/>
    </row>
    <row r="46" spans="1:29" ht="27" customHeight="1">
      <c r="A46" s="312"/>
      <c r="B46" s="976"/>
      <c r="C46" s="979"/>
      <c r="D46" s="976"/>
      <c r="E46" s="979"/>
      <c r="F46" s="209"/>
      <c r="G46" s="245" t="s">
        <v>1134</v>
      </c>
      <c r="H46" s="212"/>
      <c r="I46" s="212"/>
      <c r="J46" s="212"/>
      <c r="K46" s="983" t="s">
        <v>1269</v>
      </c>
      <c r="L46" s="981"/>
      <c r="M46" s="981"/>
      <c r="N46" s="981"/>
      <c r="O46" s="981"/>
      <c r="P46" s="981"/>
      <c r="Q46" s="981"/>
      <c r="R46" s="981"/>
      <c r="S46" s="981"/>
      <c r="T46" s="982"/>
      <c r="U46" s="213"/>
      <c r="V46" s="214"/>
      <c r="W46" s="215"/>
      <c r="X46" s="216"/>
      <c r="Y46" s="215"/>
      <c r="Z46" s="217"/>
      <c r="AA46" s="215"/>
      <c r="AB46" s="214"/>
      <c r="AC46" s="313"/>
    </row>
    <row r="47" spans="1:29" ht="30" customHeight="1">
      <c r="A47" s="312"/>
      <c r="B47" s="976"/>
      <c r="C47" s="979"/>
      <c r="D47" s="976"/>
      <c r="E47" s="979"/>
      <c r="F47" s="242">
        <v>12</v>
      </c>
      <c r="G47" s="221" t="s">
        <v>1270</v>
      </c>
      <c r="H47" s="221"/>
      <c r="I47" s="221"/>
      <c r="J47" s="222"/>
      <c r="K47" s="984" t="s">
        <v>1271</v>
      </c>
      <c r="L47" s="985"/>
      <c r="M47" s="985"/>
      <c r="N47" s="985"/>
      <c r="O47" s="985"/>
      <c r="P47" s="985"/>
      <c r="Q47" s="985"/>
      <c r="R47" s="985"/>
      <c r="S47" s="985"/>
      <c r="T47" s="986"/>
      <c r="U47" s="224">
        <v>12</v>
      </c>
      <c r="V47" s="225"/>
      <c r="W47" s="226">
        <v>12</v>
      </c>
      <c r="X47" s="227"/>
      <c r="Y47" s="226">
        <v>12</v>
      </c>
      <c r="Z47" s="228"/>
      <c r="AA47" s="226">
        <v>12</v>
      </c>
      <c r="AB47" s="225"/>
      <c r="AC47" s="313"/>
    </row>
    <row r="48" spans="1:29" ht="27" customHeight="1">
      <c r="A48" s="312"/>
      <c r="B48" s="977"/>
      <c r="C48" s="980"/>
      <c r="D48" s="977"/>
      <c r="E48" s="980"/>
      <c r="F48" s="246"/>
      <c r="G48" s="220" t="s">
        <v>1138</v>
      </c>
      <c r="H48" s="233"/>
      <c r="I48" s="233"/>
      <c r="J48" s="234"/>
      <c r="K48" s="231" t="s">
        <v>1272</v>
      </c>
      <c r="L48" s="229"/>
      <c r="M48" s="229"/>
      <c r="N48" s="229"/>
      <c r="O48" s="229"/>
      <c r="P48" s="229"/>
      <c r="Q48" s="229"/>
      <c r="R48" s="229"/>
      <c r="S48" s="229"/>
      <c r="T48" s="230"/>
      <c r="U48" s="244"/>
      <c r="V48" s="240"/>
      <c r="W48" s="237"/>
      <c r="X48" s="238"/>
      <c r="Y48" s="237"/>
      <c r="Z48" s="239"/>
      <c r="AA48" s="237"/>
      <c r="AB48" s="240"/>
      <c r="AC48" s="313"/>
    </row>
    <row r="49" spans="1:45" ht="24" customHeight="1">
      <c r="A49" s="145"/>
      <c r="B49" s="134"/>
      <c r="C49" s="134"/>
      <c r="D49" s="124"/>
      <c r="E49" s="124"/>
      <c r="F49" s="125"/>
      <c r="G49" s="124"/>
      <c r="H49" s="124"/>
      <c r="I49" s="124"/>
      <c r="J49" s="124"/>
      <c r="K49" s="124"/>
      <c r="L49" s="134"/>
      <c r="M49" s="134"/>
      <c r="N49" s="134"/>
      <c r="O49" s="255" t="s">
        <v>1140</v>
      </c>
      <c r="P49" s="134"/>
      <c r="Q49" s="134"/>
      <c r="R49" s="134"/>
      <c r="S49" s="134"/>
      <c r="T49" s="134"/>
      <c r="U49" s="156"/>
      <c r="V49" s="256"/>
      <c r="W49" s="257" t="s">
        <v>1141</v>
      </c>
      <c r="X49" s="258"/>
      <c r="Y49" s="257" t="s">
        <v>1142</v>
      </c>
      <c r="Z49" s="258"/>
      <c r="AA49" s="257" t="s">
        <v>1143</v>
      </c>
      <c r="AB49" s="256"/>
      <c r="AC49" s="144"/>
    </row>
    <row r="50" spans="1:45" ht="24" customHeight="1">
      <c r="A50" s="145"/>
      <c r="B50" s="124"/>
      <c r="C50" s="124"/>
      <c r="D50" s="124"/>
      <c r="E50" s="124"/>
      <c r="F50" s="125"/>
      <c r="G50" s="124"/>
      <c r="H50" s="124"/>
      <c r="I50" s="124"/>
      <c r="J50" s="124"/>
      <c r="K50" s="124"/>
      <c r="L50" s="124"/>
      <c r="M50" s="124"/>
      <c r="N50" s="124"/>
      <c r="O50" s="259" t="s">
        <v>1144</v>
      </c>
      <c r="P50" s="260"/>
      <c r="Q50" s="260"/>
      <c r="R50" s="260"/>
      <c r="S50" s="152"/>
      <c r="T50" s="185"/>
      <c r="U50" s="186"/>
      <c r="V50" s="185"/>
      <c r="W50" s="186"/>
      <c r="X50" s="185"/>
      <c r="Y50" s="186"/>
      <c r="Z50" s="185"/>
      <c r="AA50" s="186"/>
      <c r="AB50" s="185"/>
      <c r="AC50" s="144"/>
    </row>
    <row r="51" spans="1:45" ht="20.25" customHeight="1">
      <c r="A51" s="145"/>
      <c r="B51" s="124"/>
      <c r="C51" s="124"/>
      <c r="D51" s="124"/>
      <c r="E51" s="124"/>
      <c r="F51" s="125"/>
      <c r="G51" s="124"/>
      <c r="H51" s="963" t="s">
        <v>1145</v>
      </c>
      <c r="I51" s="963"/>
      <c r="J51" s="963" t="s">
        <v>1146</v>
      </c>
      <c r="K51" s="963"/>
      <c r="L51" s="963"/>
      <c r="M51" s="963"/>
      <c r="N51" s="261"/>
      <c r="O51" s="262" t="s">
        <v>1147</v>
      </c>
      <c r="P51" s="134"/>
      <c r="Q51" s="134"/>
      <c r="R51" s="263"/>
      <c r="S51" s="134"/>
      <c r="T51" s="256"/>
      <c r="U51" s="124"/>
      <c r="V51" s="261"/>
      <c r="W51" s="264"/>
      <c r="X51" s="265"/>
      <c r="Y51" s="266"/>
      <c r="Z51" s="266"/>
      <c r="AA51" s="264"/>
      <c r="AB51" s="265"/>
      <c r="AC51" s="144"/>
    </row>
    <row r="52" spans="1:45" ht="20.25" customHeight="1">
      <c r="A52" s="145"/>
      <c r="B52" s="124"/>
      <c r="C52" s="124"/>
      <c r="D52" s="124"/>
      <c r="E52" s="124"/>
      <c r="F52" s="125"/>
      <c r="G52" s="124"/>
      <c r="H52" s="963"/>
      <c r="I52" s="963"/>
      <c r="J52" s="963"/>
      <c r="K52" s="963"/>
      <c r="L52" s="963"/>
      <c r="M52" s="963"/>
      <c r="N52" s="261"/>
      <c r="O52" s="267" t="s">
        <v>1148</v>
      </c>
      <c r="P52" s="152"/>
      <c r="Q52" s="152"/>
      <c r="R52" s="152"/>
      <c r="S52" s="152"/>
      <c r="T52" s="185"/>
      <c r="U52" s="186"/>
      <c r="V52" s="268"/>
      <c r="W52" s="269"/>
      <c r="X52" s="270"/>
      <c r="Y52" s="260"/>
      <c r="Z52" s="260"/>
      <c r="AA52" s="269"/>
      <c r="AB52" s="270"/>
      <c r="AC52" s="144"/>
    </row>
    <row r="53" spans="1:45" ht="25.5" customHeight="1">
      <c r="A53" s="145"/>
      <c r="B53" s="124"/>
      <c r="C53" s="124"/>
      <c r="D53" s="124"/>
      <c r="E53" s="124"/>
      <c r="F53" s="125"/>
      <c r="G53" s="124"/>
      <c r="H53" s="963" t="s">
        <v>1149</v>
      </c>
      <c r="I53" s="963"/>
      <c r="J53" s="964" t="s">
        <v>1150</v>
      </c>
      <c r="K53" s="964"/>
      <c r="L53" s="964"/>
      <c r="M53" s="964"/>
      <c r="N53" s="261"/>
      <c r="O53" s="125" t="s">
        <v>1151</v>
      </c>
      <c r="P53" s="124"/>
      <c r="Q53" s="124"/>
      <c r="R53" s="124"/>
      <c r="S53" s="124"/>
      <c r="T53" s="124"/>
      <c r="U53" s="156"/>
      <c r="V53" s="256"/>
      <c r="W53" s="156"/>
      <c r="X53" s="256"/>
      <c r="Y53" s="134"/>
      <c r="Z53" s="134"/>
      <c r="AA53" s="156"/>
      <c r="AB53" s="256"/>
      <c r="AC53" s="144"/>
    </row>
    <row r="54" spans="1:45" ht="20.25" customHeight="1">
      <c r="A54" s="145"/>
      <c r="B54" s="159"/>
      <c r="C54" s="159"/>
      <c r="D54" s="271"/>
      <c r="E54" s="271"/>
      <c r="F54" s="125"/>
      <c r="G54" s="271"/>
      <c r="H54" s="963"/>
      <c r="I54" s="963"/>
      <c r="J54" s="964"/>
      <c r="K54" s="964"/>
      <c r="L54" s="964"/>
      <c r="M54" s="964"/>
      <c r="N54" s="261"/>
      <c r="O54" s="125" t="s">
        <v>1152</v>
      </c>
      <c r="P54" s="124"/>
      <c r="Q54" s="124"/>
      <c r="R54" s="124"/>
      <c r="S54" s="124"/>
      <c r="T54" s="261"/>
      <c r="U54" s="926" t="str">
        <f>VLOOKUP(P10,Emp_data!A:O,15,0)</f>
        <v>Ms. Saruta Ch.</v>
      </c>
      <c r="V54" s="927"/>
      <c r="W54" s="926" t="str">
        <f>VLOOKUP(P10,Emp_data!A:Q,16,0)</f>
        <v>Ms. Patumwan M.</v>
      </c>
      <c r="X54" s="927"/>
      <c r="Y54" s="926" t="str">
        <f>VLOOKUP(P10,Emp_data!A:S,18,0)</f>
        <v>Mr. Dusadee M.</v>
      </c>
      <c r="Z54" s="927"/>
      <c r="AA54" s="926" t="str">
        <f>VLOOKUP(P10,Emp_data!A:U,20,0)</f>
        <v>-</v>
      </c>
      <c r="AB54" s="927"/>
      <c r="AC54" s="144"/>
    </row>
    <row r="55" spans="1:45" ht="20.25" customHeight="1">
      <c r="A55" s="145"/>
      <c r="B55" s="159"/>
      <c r="C55" s="159"/>
      <c r="D55" s="271"/>
      <c r="E55" s="271"/>
      <c r="F55" s="125"/>
      <c r="G55" s="271"/>
      <c r="H55" s="963" t="s">
        <v>1153</v>
      </c>
      <c r="I55" s="963"/>
      <c r="J55" s="964" t="s">
        <v>1154</v>
      </c>
      <c r="K55" s="964"/>
      <c r="L55" s="964"/>
      <c r="M55" s="964"/>
      <c r="N55" s="261"/>
      <c r="O55" s="262"/>
      <c r="P55" s="134"/>
      <c r="Q55" s="134"/>
      <c r="R55" s="134"/>
      <c r="S55" s="134"/>
      <c r="T55" s="272"/>
      <c r="U55" s="965" t="s">
        <v>1273</v>
      </c>
      <c r="V55" s="966"/>
      <c r="W55" s="966"/>
      <c r="X55" s="966"/>
      <c r="Y55" s="966"/>
      <c r="Z55" s="974"/>
      <c r="AA55" s="273" t="s">
        <v>1156</v>
      </c>
      <c r="AB55" s="256"/>
      <c r="AC55" s="144"/>
    </row>
    <row r="56" spans="1:45" ht="20.25" customHeight="1">
      <c r="A56" s="145"/>
      <c r="B56" s="159"/>
      <c r="C56" s="159"/>
      <c r="D56" s="124"/>
      <c r="E56" s="124"/>
      <c r="F56" s="125"/>
      <c r="G56" s="124"/>
      <c r="H56" s="963"/>
      <c r="I56" s="963"/>
      <c r="J56" s="964"/>
      <c r="K56" s="964"/>
      <c r="L56" s="964"/>
      <c r="M56" s="964"/>
      <c r="N56" s="261"/>
      <c r="O56" s="125" t="s">
        <v>1140</v>
      </c>
      <c r="P56" s="124"/>
      <c r="Q56" s="124"/>
      <c r="R56" s="124"/>
      <c r="S56" s="124"/>
      <c r="T56" s="265"/>
      <c r="U56" s="259"/>
      <c r="V56" s="267"/>
      <c r="W56" s="267"/>
      <c r="X56" s="267"/>
      <c r="Y56" s="267"/>
      <c r="Z56" s="274"/>
      <c r="AA56" s="275"/>
      <c r="AB56" s="261"/>
      <c r="AC56" s="144"/>
    </row>
    <row r="57" spans="1:45" ht="20.25" customHeight="1">
      <c r="A57" s="145"/>
      <c r="B57" s="159"/>
      <c r="C57" s="159"/>
      <c r="D57" s="124"/>
      <c r="E57" s="124"/>
      <c r="F57" s="124"/>
      <c r="G57" s="124"/>
      <c r="H57" s="963" t="s">
        <v>1141</v>
      </c>
      <c r="I57" s="963"/>
      <c r="J57" s="964" t="s">
        <v>1157</v>
      </c>
      <c r="K57" s="964"/>
      <c r="L57" s="964"/>
      <c r="M57" s="964"/>
      <c r="N57" s="261"/>
      <c r="O57" s="125" t="s">
        <v>1158</v>
      </c>
      <c r="P57" s="124"/>
      <c r="Q57" s="124"/>
      <c r="R57" s="124"/>
      <c r="S57" s="124"/>
      <c r="T57" s="265"/>
      <c r="U57" s="965" t="s">
        <v>1274</v>
      </c>
      <c r="V57" s="966"/>
      <c r="W57" s="966"/>
      <c r="X57" s="966"/>
      <c r="Y57" s="966"/>
      <c r="Z57" s="974"/>
      <c r="AA57" s="276" t="s">
        <v>1160</v>
      </c>
      <c r="AB57" s="256"/>
      <c r="AC57" s="144"/>
    </row>
    <row r="58" spans="1:45" ht="20.25" customHeight="1" thickBot="1">
      <c r="A58" s="145"/>
      <c r="B58" s="159"/>
      <c r="C58" s="159"/>
      <c r="D58" s="124"/>
      <c r="E58" s="124"/>
      <c r="F58" s="124"/>
      <c r="G58" s="124"/>
      <c r="H58" s="963"/>
      <c r="I58" s="963"/>
      <c r="J58" s="964"/>
      <c r="K58" s="964"/>
      <c r="L58" s="964"/>
      <c r="M58" s="964"/>
      <c r="N58" s="261"/>
      <c r="O58" s="132"/>
      <c r="P58" s="152"/>
      <c r="Q58" s="152"/>
      <c r="R58" s="152"/>
      <c r="S58" s="152"/>
      <c r="T58" s="270"/>
      <c r="U58" s="259"/>
      <c r="V58" s="267"/>
      <c r="W58" s="267"/>
      <c r="X58" s="267"/>
      <c r="Y58" s="267"/>
      <c r="Z58" s="274"/>
      <c r="AA58" s="277"/>
      <c r="AB58" s="261"/>
      <c r="AC58" s="278"/>
    </row>
    <row r="59" spans="1:45" ht="20.25" customHeight="1">
      <c r="A59" s="145"/>
      <c r="B59" s="159"/>
      <c r="C59" s="159"/>
      <c r="D59" s="124"/>
      <c r="E59" s="124"/>
      <c r="F59" s="124"/>
      <c r="G59" s="124"/>
      <c r="H59" s="963" t="s">
        <v>1142</v>
      </c>
      <c r="I59" s="963"/>
      <c r="J59" s="964" t="s">
        <v>1275</v>
      </c>
      <c r="K59" s="964"/>
      <c r="L59" s="964"/>
      <c r="M59" s="964"/>
      <c r="N59" s="261"/>
      <c r="O59" s="262" t="s">
        <v>1162</v>
      </c>
      <c r="P59" s="134"/>
      <c r="Q59" s="134"/>
      <c r="R59" s="134"/>
      <c r="S59" s="134"/>
      <c r="T59" s="272"/>
      <c r="U59" s="965" t="s">
        <v>1276</v>
      </c>
      <c r="V59" s="966"/>
      <c r="W59" s="966"/>
      <c r="X59" s="966"/>
      <c r="Y59" s="966"/>
      <c r="Z59" s="967"/>
      <c r="AA59" s="279" t="s">
        <v>1164</v>
      </c>
      <c r="AB59" s="280"/>
      <c r="AC59" s="144"/>
      <c r="AE59" s="1088"/>
      <c r="AF59" s="1088"/>
      <c r="AG59" s="1088"/>
      <c r="AI59" s="453"/>
      <c r="AJ59" s="1088"/>
      <c r="AK59" s="1088"/>
      <c r="AL59" s="1088"/>
      <c r="AN59" s="413"/>
      <c r="AO59" s="1088"/>
      <c r="AP59" s="1088"/>
      <c r="AQ59" s="1088"/>
    </row>
    <row r="60" spans="1:45" ht="20.25" customHeight="1" thickBot="1">
      <c r="A60" s="145"/>
      <c r="B60" s="159"/>
      <c r="C60" s="159"/>
      <c r="D60" s="124"/>
      <c r="E60" s="124"/>
      <c r="F60" s="124"/>
      <c r="G60" s="124"/>
      <c r="H60" s="963"/>
      <c r="I60" s="963"/>
      <c r="J60" s="964"/>
      <c r="K60" s="964"/>
      <c r="L60" s="964"/>
      <c r="M60" s="964"/>
      <c r="N60" s="265"/>
      <c r="O60" s="267" t="s">
        <v>1165</v>
      </c>
      <c r="P60" s="152"/>
      <c r="Q60" s="152"/>
      <c r="R60" s="152"/>
      <c r="S60" s="152"/>
      <c r="T60" s="270"/>
      <c r="U60" s="259"/>
      <c r="V60" s="267"/>
      <c r="W60" s="267"/>
      <c r="X60" s="267"/>
      <c r="Y60" s="267"/>
      <c r="Z60" s="281"/>
      <c r="AA60" s="282"/>
      <c r="AB60" s="283"/>
      <c r="AC60" s="144"/>
      <c r="AE60" s="413"/>
      <c r="AF60" s="413"/>
      <c r="AG60" s="413"/>
      <c r="AI60" s="453"/>
      <c r="AJ60" s="413"/>
      <c r="AK60" s="413"/>
      <c r="AL60" s="413"/>
      <c r="AN60" s="413"/>
      <c r="AO60" s="413"/>
      <c r="AP60" s="413"/>
      <c r="AQ60" s="413"/>
    </row>
    <row r="61" spans="1:45" ht="20.25" customHeight="1">
      <c r="A61" s="145"/>
      <c r="B61" s="159"/>
      <c r="C61" s="159"/>
      <c r="D61" s="124"/>
      <c r="E61" s="124"/>
      <c r="F61" s="124"/>
      <c r="G61" s="124"/>
      <c r="H61" s="963" t="s">
        <v>1143</v>
      </c>
      <c r="I61" s="963"/>
      <c r="J61" s="964" t="s">
        <v>1277</v>
      </c>
      <c r="K61" s="964"/>
      <c r="L61" s="964"/>
      <c r="M61" s="964"/>
      <c r="N61" s="265"/>
      <c r="O61" s="262" t="s">
        <v>1167</v>
      </c>
      <c r="P61" s="134"/>
      <c r="Q61" s="134"/>
      <c r="R61" s="134"/>
      <c r="S61" s="134"/>
      <c r="T61" s="284"/>
      <c r="U61" s="968" t="s">
        <v>1278</v>
      </c>
      <c r="V61" s="969"/>
      <c r="W61" s="969"/>
      <c r="X61" s="969"/>
      <c r="Y61" s="969"/>
      <c r="Z61" s="969"/>
      <c r="AA61" s="969"/>
      <c r="AB61" s="970"/>
      <c r="AC61" s="144"/>
      <c r="AE61" s="413"/>
      <c r="AF61" s="413"/>
      <c r="AG61" s="413"/>
      <c r="AI61" s="453"/>
      <c r="AJ61" s="413"/>
      <c r="AK61" s="413"/>
      <c r="AL61" s="413"/>
      <c r="AN61" s="413"/>
      <c r="AO61" s="413"/>
      <c r="AP61" s="413"/>
      <c r="AQ61" s="413"/>
    </row>
    <row r="62" spans="1:45" ht="20.25" customHeight="1">
      <c r="A62" s="145"/>
      <c r="B62" s="159"/>
      <c r="C62" s="159"/>
      <c r="D62" s="124"/>
      <c r="E62" s="124"/>
      <c r="F62" s="124"/>
      <c r="G62" s="124"/>
      <c r="H62" s="963"/>
      <c r="I62" s="963"/>
      <c r="J62" s="964"/>
      <c r="K62" s="964"/>
      <c r="L62" s="964"/>
      <c r="M62" s="964"/>
      <c r="N62" s="265"/>
      <c r="O62" s="267" t="s">
        <v>1169</v>
      </c>
      <c r="P62" s="152"/>
      <c r="Q62" s="152"/>
      <c r="R62" s="152"/>
      <c r="S62" s="152"/>
      <c r="T62" s="286"/>
      <c r="U62" s="971"/>
      <c r="V62" s="972"/>
      <c r="W62" s="972"/>
      <c r="X62" s="972"/>
      <c r="Y62" s="972"/>
      <c r="Z62" s="972"/>
      <c r="AA62" s="972"/>
      <c r="AB62" s="973"/>
      <c r="AC62" s="144"/>
      <c r="AE62" s="413"/>
      <c r="AF62" s="413"/>
      <c r="AG62" s="413"/>
      <c r="AI62" s="453"/>
      <c r="AJ62" s="413"/>
      <c r="AK62" s="413"/>
      <c r="AL62" s="413"/>
      <c r="AN62" s="413"/>
      <c r="AO62" s="413"/>
      <c r="AP62" s="413"/>
      <c r="AQ62" s="413"/>
    </row>
    <row r="63" spans="1:45" ht="15.6" customHeight="1" thickBot="1">
      <c r="A63" s="287"/>
      <c r="B63" s="288"/>
      <c r="C63" s="288"/>
      <c r="D63" s="288"/>
      <c r="E63" s="288"/>
      <c r="F63" s="289"/>
      <c r="G63" s="288"/>
      <c r="H63" s="288"/>
      <c r="I63" s="290"/>
      <c r="J63" s="290"/>
      <c r="K63" s="290"/>
      <c r="L63" s="290"/>
      <c r="M63" s="290"/>
      <c r="N63" s="290"/>
      <c r="O63" s="291"/>
      <c r="P63" s="291"/>
      <c r="Q63" s="288"/>
      <c r="R63" s="288"/>
      <c r="S63" s="288"/>
      <c r="T63" s="288"/>
      <c r="U63" s="290"/>
      <c r="V63" s="290"/>
      <c r="W63" s="290"/>
      <c r="X63" s="290"/>
      <c r="Y63" s="290"/>
      <c r="Z63" s="290"/>
      <c r="AA63" s="290"/>
      <c r="AB63" s="290"/>
      <c r="AC63" s="283"/>
      <c r="AG63" s="413"/>
      <c r="AH63" s="413"/>
      <c r="AI63" s="413"/>
      <c r="AK63" s="453"/>
      <c r="AL63" s="413"/>
      <c r="AM63" s="413"/>
      <c r="AN63" s="413"/>
      <c r="AP63" s="413"/>
      <c r="AQ63" s="413"/>
      <c r="AR63" s="413"/>
      <c r="AS63" s="413"/>
    </row>
    <row r="64" spans="1:45" ht="14.45" customHeight="1">
      <c r="H64" s="413"/>
      <c r="I64" s="413"/>
      <c r="J64" s="413"/>
      <c r="K64" s="413"/>
      <c r="L64" s="413"/>
      <c r="M64" s="413"/>
      <c r="N64" s="391"/>
      <c r="AC64" s="455" t="s">
        <v>1170</v>
      </c>
      <c r="AD64" s="413"/>
      <c r="AF64" s="391"/>
      <c r="AG64" s="413"/>
      <c r="AI64" s="413"/>
      <c r="AK64" s="391"/>
      <c r="AL64" s="413"/>
    </row>
    <row r="65" spans="1:29" ht="15" customHeight="1" thickBot="1">
      <c r="A65" s="293"/>
      <c r="B65" s="294"/>
      <c r="C65" s="294"/>
      <c r="D65" s="295"/>
      <c r="E65" s="295"/>
      <c r="F65" s="296"/>
      <c r="G65" s="296"/>
      <c r="H65" s="296"/>
      <c r="I65" s="297"/>
      <c r="J65" s="297"/>
      <c r="K65" s="297"/>
      <c r="L65" s="297"/>
      <c r="M65" s="297"/>
      <c r="N65" s="297"/>
      <c r="O65" s="297"/>
      <c r="P65" s="297"/>
      <c r="Q65" s="297"/>
      <c r="R65" s="297"/>
      <c r="S65" s="297"/>
      <c r="T65" s="297"/>
      <c r="U65" s="296"/>
      <c r="V65" s="298"/>
      <c r="W65" s="298"/>
      <c r="X65" s="299"/>
      <c r="Y65" s="299"/>
      <c r="Z65" s="298"/>
      <c r="AA65" s="300"/>
      <c r="AB65" s="395"/>
      <c r="AC65" s="300" t="s">
        <v>1222</v>
      </c>
    </row>
    <row r="66" spans="1:29" ht="18" customHeight="1">
      <c r="A66" s="301"/>
      <c r="B66" s="302"/>
      <c r="C66" s="302"/>
      <c r="D66" s="302"/>
      <c r="E66" s="302"/>
      <c r="F66" s="302"/>
      <c r="G66" s="302"/>
      <c r="H66" s="302"/>
      <c r="I66" s="961" t="s">
        <v>1171</v>
      </c>
      <c r="J66" s="961"/>
      <c r="K66" s="961"/>
      <c r="L66" s="961"/>
      <c r="M66" s="961"/>
      <c r="N66" s="961"/>
      <c r="O66" s="961"/>
      <c r="P66" s="961"/>
      <c r="Q66" s="961"/>
      <c r="R66" s="961"/>
      <c r="S66" s="961"/>
      <c r="T66" s="961"/>
      <c r="U66" s="961"/>
      <c r="V66" s="961"/>
      <c r="W66" s="961"/>
      <c r="X66" s="961"/>
      <c r="Y66" s="961"/>
      <c r="Z66" s="961"/>
      <c r="AA66" s="961"/>
      <c r="AB66" s="957" t="s">
        <v>1172</v>
      </c>
      <c r="AC66" s="958"/>
    </row>
    <row r="67" spans="1:29" ht="18" customHeight="1" thickBot="1">
      <c r="A67" s="303"/>
      <c r="B67" s="304"/>
      <c r="C67" s="304"/>
      <c r="D67" s="304"/>
      <c r="E67" s="304"/>
      <c r="F67" s="304"/>
      <c r="G67" s="304"/>
      <c r="H67" s="304"/>
      <c r="I67" s="962"/>
      <c r="J67" s="962"/>
      <c r="K67" s="962"/>
      <c r="L67" s="962"/>
      <c r="M67" s="962"/>
      <c r="N67" s="962"/>
      <c r="O67" s="962"/>
      <c r="P67" s="962"/>
      <c r="Q67" s="962"/>
      <c r="R67" s="962"/>
      <c r="S67" s="962"/>
      <c r="T67" s="962"/>
      <c r="U67" s="962"/>
      <c r="V67" s="962"/>
      <c r="W67" s="962"/>
      <c r="X67" s="962"/>
      <c r="Y67" s="962"/>
      <c r="Z67" s="962"/>
      <c r="AA67" s="962"/>
      <c r="AB67" s="959"/>
      <c r="AC67" s="960"/>
    </row>
    <row r="68" spans="1:29" ht="15" customHeight="1">
      <c r="A68" s="305"/>
      <c r="B68" s="403"/>
      <c r="C68" s="403"/>
      <c r="D68" s="404"/>
      <c r="E68" s="404"/>
      <c r="F68" s="405"/>
      <c r="G68" s="405"/>
      <c r="H68" s="405"/>
      <c r="I68" s="406"/>
      <c r="J68" s="406"/>
      <c r="K68" s="406"/>
      <c r="L68" s="406"/>
      <c r="M68" s="406"/>
      <c r="N68" s="406"/>
      <c r="O68" s="406"/>
      <c r="P68" s="406"/>
      <c r="Q68" s="406"/>
      <c r="R68" s="406"/>
      <c r="S68" s="406"/>
      <c r="T68" s="406"/>
      <c r="U68" s="405"/>
      <c r="V68" s="407"/>
      <c r="W68" s="407"/>
      <c r="X68" s="408"/>
      <c r="Y68" s="408"/>
      <c r="Z68" s="407"/>
      <c r="AA68" s="401"/>
      <c r="AC68" s="313"/>
    </row>
    <row r="69" spans="1:29" ht="15" customHeight="1">
      <c r="A69" s="312"/>
      <c r="B69" s="941" t="s">
        <v>1173</v>
      </c>
      <c r="C69" s="942"/>
      <c r="D69" s="942"/>
      <c r="E69" s="942"/>
      <c r="F69" s="942"/>
      <c r="G69" s="942"/>
      <c r="H69" s="942"/>
      <c r="I69" s="942"/>
      <c r="J69" s="942"/>
      <c r="K69" s="942"/>
      <c r="L69" s="942"/>
      <c r="M69" s="942"/>
      <c r="N69" s="942"/>
      <c r="O69" s="942"/>
      <c r="P69" s="942"/>
      <c r="Q69" s="942"/>
      <c r="R69" s="942"/>
      <c r="S69" s="942"/>
      <c r="T69" s="942"/>
      <c r="U69" s="942"/>
      <c r="V69" s="942"/>
      <c r="W69" s="942"/>
      <c r="X69" s="942"/>
      <c r="Y69" s="942"/>
      <c r="Z69" s="942"/>
      <c r="AA69" s="942"/>
      <c r="AB69" s="943"/>
      <c r="AC69" s="313"/>
    </row>
    <row r="70" spans="1:29" ht="15" customHeight="1">
      <c r="A70" s="312"/>
      <c r="B70" s="944"/>
      <c r="C70" s="945"/>
      <c r="D70" s="945"/>
      <c r="E70" s="945"/>
      <c r="F70" s="945"/>
      <c r="G70" s="945"/>
      <c r="H70" s="945"/>
      <c r="I70" s="945"/>
      <c r="J70" s="945"/>
      <c r="K70" s="945"/>
      <c r="L70" s="945"/>
      <c r="M70" s="945"/>
      <c r="N70" s="945"/>
      <c r="O70" s="945"/>
      <c r="P70" s="945"/>
      <c r="Q70" s="945"/>
      <c r="R70" s="945"/>
      <c r="S70" s="945"/>
      <c r="T70" s="945"/>
      <c r="U70" s="945"/>
      <c r="V70" s="945"/>
      <c r="W70" s="945"/>
      <c r="X70" s="945"/>
      <c r="Y70" s="945"/>
      <c r="Z70" s="945"/>
      <c r="AA70" s="945"/>
      <c r="AB70" s="946"/>
      <c r="AC70" s="313"/>
    </row>
    <row r="71" spans="1:29" ht="21" customHeight="1">
      <c r="A71" s="312"/>
      <c r="B71" s="954" t="s">
        <v>1174</v>
      </c>
      <c r="C71" s="955"/>
      <c r="D71" s="955"/>
      <c r="E71" s="955"/>
      <c r="F71" s="955"/>
      <c r="G71" s="955"/>
      <c r="H71" s="956"/>
      <c r="I71" s="409" t="s">
        <v>1175</v>
      </c>
      <c r="J71" s="323"/>
      <c r="K71" s="331"/>
      <c r="L71" s="331"/>
      <c r="M71" s="331"/>
      <c r="N71" s="331"/>
      <c r="O71" s="331"/>
      <c r="P71" s="331"/>
      <c r="Q71" s="331"/>
      <c r="AA71" s="317"/>
      <c r="AB71" s="318"/>
      <c r="AC71" s="313"/>
    </row>
    <row r="72" spans="1:29" ht="21" customHeight="1">
      <c r="A72" s="312"/>
      <c r="B72" s="319" t="s">
        <v>1176</v>
      </c>
      <c r="C72" s="320"/>
      <c r="D72" s="320"/>
      <c r="E72" s="321"/>
      <c r="F72" s="321"/>
      <c r="G72" s="321"/>
      <c r="H72" s="322"/>
      <c r="I72" s="320" t="s">
        <v>1177</v>
      </c>
      <c r="J72" s="323"/>
      <c r="K72" s="324"/>
      <c r="L72" s="324"/>
      <c r="M72" s="324"/>
      <c r="N72" s="324"/>
      <c r="O72" s="324"/>
      <c r="P72" s="324"/>
      <c r="Q72" s="324"/>
      <c r="R72" s="324"/>
      <c r="S72" s="324"/>
      <c r="T72" s="324"/>
      <c r="U72" s="324"/>
      <c r="V72" s="324"/>
      <c r="W72" s="324"/>
      <c r="X72" s="324"/>
      <c r="Y72" s="324"/>
      <c r="Z72" s="324"/>
      <c r="AB72" s="328"/>
      <c r="AC72" s="313"/>
    </row>
    <row r="73" spans="1:29" ht="18.75" customHeight="1">
      <c r="A73" s="312"/>
      <c r="B73" s="326"/>
      <c r="H73" s="328"/>
      <c r="I73" s="324"/>
      <c r="J73" s="329"/>
      <c r="K73" s="329"/>
      <c r="L73" s="329"/>
      <c r="M73" s="329"/>
      <c r="N73" s="329"/>
      <c r="O73" s="329"/>
      <c r="P73" s="329"/>
      <c r="Q73" s="329"/>
      <c r="R73" s="329"/>
      <c r="S73" s="329"/>
      <c r="T73" s="329"/>
      <c r="U73" s="329"/>
      <c r="V73" s="329"/>
      <c r="W73" s="329"/>
      <c r="X73" s="329"/>
      <c r="Y73" s="329"/>
      <c r="Z73" s="329"/>
      <c r="AA73" s="410"/>
      <c r="AB73" s="328"/>
      <c r="AC73" s="313"/>
    </row>
    <row r="74" spans="1:29" ht="18.75" customHeight="1">
      <c r="A74" s="312"/>
      <c r="B74" s="326"/>
      <c r="H74" s="328"/>
      <c r="I74" s="324"/>
      <c r="J74" s="324"/>
      <c r="K74" s="324"/>
      <c r="L74" s="324"/>
      <c r="M74" s="324"/>
      <c r="N74" s="324"/>
      <c r="O74" s="324"/>
      <c r="P74" s="324"/>
      <c r="Q74" s="324"/>
      <c r="R74" s="324"/>
      <c r="S74" s="324"/>
      <c r="T74" s="324"/>
      <c r="U74" s="324"/>
      <c r="V74" s="324"/>
      <c r="W74" s="324"/>
      <c r="X74" s="324"/>
      <c r="Y74" s="324"/>
      <c r="Z74" s="324"/>
      <c r="AB74" s="328"/>
      <c r="AC74" s="313"/>
    </row>
    <row r="75" spans="1:29" ht="18.75" customHeight="1">
      <c r="A75" s="312"/>
      <c r="B75" s="326"/>
      <c r="H75" s="328"/>
      <c r="I75" s="324"/>
      <c r="J75" s="329"/>
      <c r="K75" s="329"/>
      <c r="L75" s="329"/>
      <c r="M75" s="329"/>
      <c r="N75" s="329"/>
      <c r="O75" s="329"/>
      <c r="P75" s="329"/>
      <c r="Q75" s="329"/>
      <c r="R75" s="329"/>
      <c r="S75" s="329"/>
      <c r="T75" s="329"/>
      <c r="U75" s="329"/>
      <c r="V75" s="329"/>
      <c r="W75" s="329"/>
      <c r="X75" s="329"/>
      <c r="Y75" s="329"/>
      <c r="Z75" s="329"/>
      <c r="AA75" s="410"/>
      <c r="AB75" s="328"/>
      <c r="AC75" s="313"/>
    </row>
    <row r="76" spans="1:29" ht="18.75" customHeight="1">
      <c r="A76" s="312"/>
      <c r="B76" s="326"/>
      <c r="H76" s="328"/>
      <c r="I76" s="324"/>
      <c r="J76" s="324"/>
      <c r="K76" s="324"/>
      <c r="L76" s="324"/>
      <c r="M76" s="324"/>
      <c r="N76" s="324"/>
      <c r="O76" s="324"/>
      <c r="P76" s="324"/>
      <c r="Q76" s="324"/>
      <c r="R76" s="324"/>
      <c r="S76" s="324"/>
      <c r="T76" s="324"/>
      <c r="U76" s="324"/>
      <c r="V76" s="324"/>
      <c r="W76" s="324"/>
      <c r="X76" s="324"/>
      <c r="Y76" s="324"/>
      <c r="Z76" s="324"/>
      <c r="AB76" s="328"/>
      <c r="AC76" s="313"/>
    </row>
    <row r="77" spans="1:29" ht="18.75" customHeight="1">
      <c r="A77" s="312"/>
      <c r="B77" s="330"/>
      <c r="C77" s="331"/>
      <c r="D77" s="331"/>
      <c r="H77" s="328"/>
      <c r="I77" s="324"/>
      <c r="J77" s="329"/>
      <c r="K77" s="329"/>
      <c r="L77" s="329"/>
      <c r="M77" s="329"/>
      <c r="N77" s="329"/>
      <c r="O77" s="329"/>
      <c r="P77" s="329"/>
      <c r="Q77" s="329"/>
      <c r="R77" s="329"/>
      <c r="S77" s="329"/>
      <c r="T77" s="329"/>
      <c r="U77" s="329"/>
      <c r="V77" s="329"/>
      <c r="W77" s="329"/>
      <c r="X77" s="329"/>
      <c r="Y77" s="329"/>
      <c r="Z77" s="329"/>
      <c r="AA77" s="410"/>
      <c r="AB77" s="328"/>
      <c r="AC77" s="313"/>
    </row>
    <row r="78" spans="1:29" ht="18.75" customHeight="1">
      <c r="A78" s="312"/>
      <c r="B78" s="330"/>
      <c r="C78" s="331"/>
      <c r="D78" s="331"/>
      <c r="H78" s="328"/>
      <c r="AB78" s="328"/>
      <c r="AC78" s="313"/>
    </row>
    <row r="79" spans="1:29" ht="15" customHeight="1">
      <c r="A79" s="312"/>
      <c r="B79" s="332"/>
      <c r="C79" s="324"/>
      <c r="D79" s="323"/>
      <c r="E79" s="323"/>
      <c r="F79" s="323"/>
      <c r="G79" s="323"/>
      <c r="H79" s="325"/>
      <c r="Z79" s="389"/>
      <c r="AA79" s="389"/>
      <c r="AB79" s="333"/>
      <c r="AC79" s="313"/>
    </row>
    <row r="80" spans="1:29" ht="21" customHeight="1">
      <c r="A80" s="312"/>
      <c r="B80" s="332"/>
      <c r="C80" s="324"/>
      <c r="D80" s="323"/>
      <c r="E80" s="323"/>
      <c r="F80" s="323"/>
      <c r="G80" s="323"/>
      <c r="H80" s="328"/>
      <c r="I80" s="314" t="s">
        <v>1178</v>
      </c>
      <c r="J80" s="316"/>
      <c r="K80" s="316"/>
      <c r="L80" s="316"/>
      <c r="M80" s="316"/>
      <c r="N80" s="316"/>
      <c r="O80" s="316"/>
      <c r="P80" s="316"/>
      <c r="Q80" s="316"/>
      <c r="R80" s="317"/>
      <c r="S80" s="317"/>
      <c r="T80" s="317"/>
      <c r="U80" s="317"/>
      <c r="V80" s="317"/>
      <c r="W80" s="317"/>
      <c r="X80" s="317"/>
      <c r="Y80" s="317"/>
      <c r="Z80" s="317"/>
      <c r="AB80" s="328"/>
      <c r="AC80" s="313"/>
    </row>
    <row r="81" spans="1:29" ht="21" customHeight="1">
      <c r="A81" s="312"/>
      <c r="B81" s="947" t="s">
        <v>1179</v>
      </c>
      <c r="C81" s="948"/>
      <c r="D81" s="323"/>
      <c r="E81" s="323"/>
      <c r="F81" s="323"/>
      <c r="G81" s="323"/>
      <c r="H81" s="328"/>
      <c r="I81" s="320" t="s">
        <v>1180</v>
      </c>
      <c r="J81" s="331"/>
      <c r="K81" s="331"/>
      <c r="L81" s="331"/>
      <c r="M81" s="331"/>
      <c r="N81" s="331"/>
      <c r="O81" s="331"/>
      <c r="P81" s="331"/>
      <c r="Q81" s="331"/>
      <c r="AB81" s="328"/>
      <c r="AC81" s="313"/>
    </row>
    <row r="82" spans="1:29" ht="18.75" customHeight="1">
      <c r="A82" s="312"/>
      <c r="B82" s="947"/>
      <c r="C82" s="948"/>
      <c r="D82" s="334"/>
      <c r="E82" s="334"/>
      <c r="F82" s="334"/>
      <c r="G82" s="334"/>
      <c r="H82" s="328"/>
      <c r="I82" s="324"/>
      <c r="J82" s="329"/>
      <c r="K82" s="329"/>
      <c r="L82" s="329"/>
      <c r="M82" s="329"/>
      <c r="N82" s="329"/>
      <c r="O82" s="329"/>
      <c r="P82" s="329"/>
      <c r="Q82" s="329"/>
      <c r="R82" s="329"/>
      <c r="S82" s="329"/>
      <c r="T82" s="329"/>
      <c r="U82" s="329"/>
      <c r="V82" s="329"/>
      <c r="W82" s="329"/>
      <c r="X82" s="329"/>
      <c r="Y82" s="329"/>
      <c r="Z82" s="410"/>
      <c r="AA82" s="410"/>
      <c r="AB82" s="328"/>
      <c r="AC82" s="313"/>
    </row>
    <row r="83" spans="1:29" ht="18.75" customHeight="1">
      <c r="A83" s="312"/>
      <c r="B83" s="947" t="s">
        <v>1181</v>
      </c>
      <c r="C83" s="948"/>
      <c r="D83" s="952" t="s">
        <v>1182</v>
      </c>
      <c r="E83" s="952"/>
      <c r="F83" s="952"/>
      <c r="G83" s="952"/>
      <c r="H83" s="328"/>
      <c r="I83" s="324"/>
      <c r="J83" s="324"/>
      <c r="K83" s="324"/>
      <c r="L83" s="324"/>
      <c r="M83" s="324"/>
      <c r="N83" s="324"/>
      <c r="O83" s="324"/>
      <c r="P83" s="324"/>
      <c r="Q83" s="324"/>
      <c r="R83" s="324"/>
      <c r="S83" s="324"/>
      <c r="T83" s="324"/>
      <c r="U83" s="324"/>
      <c r="V83" s="324"/>
      <c r="W83" s="324"/>
      <c r="X83" s="324"/>
      <c r="Y83" s="324"/>
      <c r="AB83" s="328"/>
      <c r="AC83" s="313"/>
    </row>
    <row r="84" spans="1:29" ht="18.75" customHeight="1">
      <c r="A84" s="312"/>
      <c r="B84" s="947"/>
      <c r="C84" s="948"/>
      <c r="D84" s="948"/>
      <c r="E84" s="948"/>
      <c r="F84" s="948"/>
      <c r="G84" s="948"/>
      <c r="H84" s="328"/>
      <c r="I84" s="324"/>
      <c r="J84" s="329"/>
      <c r="K84" s="329"/>
      <c r="L84" s="329"/>
      <c r="M84" s="329"/>
      <c r="N84" s="329"/>
      <c r="O84" s="329"/>
      <c r="P84" s="329"/>
      <c r="Q84" s="329"/>
      <c r="R84" s="329"/>
      <c r="S84" s="329"/>
      <c r="T84" s="329"/>
      <c r="U84" s="329"/>
      <c r="V84" s="329"/>
      <c r="W84" s="329"/>
      <c r="X84" s="329"/>
      <c r="Y84" s="329"/>
      <c r="Z84" s="410"/>
      <c r="AA84" s="410"/>
      <c r="AB84" s="328"/>
      <c r="AC84" s="313"/>
    </row>
    <row r="85" spans="1:29" ht="18.75" customHeight="1">
      <c r="A85" s="312"/>
      <c r="B85" s="947" t="s">
        <v>1183</v>
      </c>
      <c r="C85" s="948"/>
      <c r="D85" s="948" t="s">
        <v>1279</v>
      </c>
      <c r="E85" s="948"/>
      <c r="F85" s="948"/>
      <c r="G85" s="948"/>
      <c r="H85" s="328"/>
      <c r="I85" s="324"/>
      <c r="J85" s="324"/>
      <c r="K85" s="324"/>
      <c r="L85" s="324"/>
      <c r="M85" s="324"/>
      <c r="N85" s="324"/>
      <c r="O85" s="324"/>
      <c r="P85" s="324"/>
      <c r="Q85" s="324"/>
      <c r="R85" s="324"/>
      <c r="S85" s="324"/>
      <c r="T85" s="324"/>
      <c r="U85" s="324"/>
      <c r="V85" s="324"/>
      <c r="W85" s="324"/>
      <c r="X85" s="324"/>
      <c r="Y85" s="324"/>
      <c r="AB85" s="328"/>
      <c r="AC85" s="313"/>
    </row>
    <row r="86" spans="1:29" ht="18.75" customHeight="1">
      <c r="A86" s="312"/>
      <c r="B86" s="947"/>
      <c r="C86" s="948"/>
      <c r="D86" s="948"/>
      <c r="E86" s="948"/>
      <c r="F86" s="948"/>
      <c r="G86" s="948"/>
      <c r="H86" s="335"/>
      <c r="I86" s="324"/>
      <c r="J86" s="329"/>
      <c r="K86" s="329"/>
      <c r="L86" s="329"/>
      <c r="M86" s="329"/>
      <c r="N86" s="329"/>
      <c r="O86" s="329"/>
      <c r="P86" s="329"/>
      <c r="Q86" s="329"/>
      <c r="R86" s="329"/>
      <c r="S86" s="329"/>
      <c r="T86" s="329"/>
      <c r="U86" s="329"/>
      <c r="V86" s="329"/>
      <c r="W86" s="329"/>
      <c r="X86" s="329"/>
      <c r="Y86" s="329"/>
      <c r="Z86" s="410"/>
      <c r="AA86" s="410"/>
      <c r="AB86" s="328"/>
      <c r="AC86" s="313"/>
    </row>
    <row r="87" spans="1:29" ht="18.75" customHeight="1">
      <c r="A87" s="312"/>
      <c r="B87" s="336"/>
      <c r="C87" s="323"/>
      <c r="D87" s="323"/>
      <c r="E87" s="323"/>
      <c r="F87" s="323"/>
      <c r="G87" s="323"/>
      <c r="H87" s="335"/>
      <c r="I87" s="332"/>
      <c r="J87" s="331"/>
      <c r="K87" s="331"/>
      <c r="L87" s="331"/>
      <c r="M87" s="331"/>
      <c r="N87" s="331"/>
      <c r="O87" s="331"/>
      <c r="P87" s="331"/>
      <c r="Q87" s="331"/>
      <c r="AB87" s="328"/>
      <c r="AC87" s="313"/>
    </row>
    <row r="88" spans="1:29" ht="15" customHeight="1">
      <c r="A88" s="312"/>
      <c r="B88" s="337"/>
      <c r="C88" s="334"/>
      <c r="D88" s="334"/>
      <c r="E88" s="334"/>
      <c r="F88" s="334"/>
      <c r="G88" s="334"/>
      <c r="H88" s="338"/>
      <c r="I88" s="339"/>
      <c r="J88" s="331"/>
      <c r="K88" s="331"/>
      <c r="L88" s="331"/>
      <c r="M88" s="331"/>
      <c r="N88" s="331"/>
      <c r="O88" s="331"/>
      <c r="P88" s="331"/>
      <c r="Q88" s="331"/>
      <c r="Z88" s="389"/>
      <c r="AA88" s="389"/>
      <c r="AB88" s="333"/>
      <c r="AC88" s="313"/>
    </row>
    <row r="89" spans="1:29" ht="21" customHeight="1">
      <c r="A89" s="340"/>
      <c r="B89" s="314" t="s">
        <v>1185</v>
      </c>
      <c r="C89" s="315"/>
      <c r="D89" s="315"/>
      <c r="E89" s="315"/>
      <c r="F89" s="315"/>
      <c r="G89" s="315"/>
      <c r="H89" s="341"/>
      <c r="I89" s="314" t="s">
        <v>1175</v>
      </c>
      <c r="J89" s="315"/>
      <c r="K89" s="315"/>
      <c r="L89" s="315"/>
      <c r="M89" s="315"/>
      <c r="N89" s="315"/>
      <c r="O89" s="315"/>
      <c r="P89" s="315"/>
      <c r="Q89" s="315"/>
      <c r="R89" s="342"/>
      <c r="S89" s="342"/>
      <c r="T89" s="342"/>
      <c r="U89" s="342"/>
      <c r="V89" s="342"/>
      <c r="W89" s="342"/>
      <c r="X89" s="342"/>
      <c r="Y89" s="342"/>
      <c r="Z89" s="342"/>
      <c r="AA89" s="344"/>
      <c r="AB89" s="328"/>
      <c r="AC89" s="313"/>
    </row>
    <row r="90" spans="1:29" ht="21" customHeight="1">
      <c r="A90" s="340"/>
      <c r="B90" s="319" t="s">
        <v>1186</v>
      </c>
      <c r="C90" s="323"/>
      <c r="D90" s="323"/>
      <c r="E90" s="344"/>
      <c r="F90" s="344"/>
      <c r="G90" s="344"/>
      <c r="H90" s="345"/>
      <c r="I90" s="320" t="s">
        <v>1177</v>
      </c>
      <c r="J90" s="323"/>
      <c r="K90" s="323"/>
      <c r="L90" s="323"/>
      <c r="M90" s="323"/>
      <c r="N90" s="323"/>
      <c r="O90" s="323"/>
      <c r="P90" s="323"/>
      <c r="Q90" s="323"/>
      <c r="R90" s="323"/>
      <c r="S90" s="323"/>
      <c r="T90" s="323"/>
      <c r="U90" s="323"/>
      <c r="V90" s="323"/>
      <c r="W90" s="323"/>
      <c r="X90" s="323"/>
      <c r="Y90" s="323"/>
      <c r="Z90" s="323"/>
      <c r="AA90" s="344"/>
      <c r="AB90" s="328"/>
      <c r="AC90" s="313"/>
    </row>
    <row r="91" spans="1:29" ht="18.75" customHeight="1">
      <c r="A91" s="340"/>
      <c r="B91" s="346"/>
      <c r="C91" s="344"/>
      <c r="D91" s="344"/>
      <c r="E91" s="344"/>
      <c r="F91" s="344"/>
      <c r="G91" s="344"/>
      <c r="H91" s="345"/>
      <c r="I91" s="323"/>
      <c r="J91" s="347"/>
      <c r="K91" s="347"/>
      <c r="L91" s="347"/>
      <c r="M91" s="347"/>
      <c r="N91" s="347"/>
      <c r="O91" s="347"/>
      <c r="P91" s="347"/>
      <c r="Q91" s="347"/>
      <c r="R91" s="347"/>
      <c r="S91" s="347"/>
      <c r="T91" s="347"/>
      <c r="U91" s="347"/>
      <c r="V91" s="347"/>
      <c r="W91" s="347"/>
      <c r="X91" s="347"/>
      <c r="Y91" s="347"/>
      <c r="Z91" s="347"/>
      <c r="AA91" s="411"/>
      <c r="AB91" s="328"/>
      <c r="AC91" s="313"/>
    </row>
    <row r="92" spans="1:29" ht="18.75" customHeight="1">
      <c r="A92" s="340"/>
      <c r="B92" s="346"/>
      <c r="C92" s="344"/>
      <c r="D92" s="344"/>
      <c r="E92" s="344"/>
      <c r="F92" s="344"/>
      <c r="G92" s="344"/>
      <c r="H92" s="345"/>
      <c r="I92" s="323"/>
      <c r="J92" s="323"/>
      <c r="K92" s="323"/>
      <c r="L92" s="323"/>
      <c r="M92" s="323"/>
      <c r="N92" s="323"/>
      <c r="O92" s="323"/>
      <c r="P92" s="323"/>
      <c r="Q92" s="323"/>
      <c r="R92" s="323"/>
      <c r="S92" s="323"/>
      <c r="T92" s="323"/>
      <c r="U92" s="323"/>
      <c r="V92" s="323"/>
      <c r="W92" s="323"/>
      <c r="X92" s="323"/>
      <c r="Y92" s="323"/>
      <c r="Z92" s="323"/>
      <c r="AA92" s="344"/>
      <c r="AB92" s="328"/>
      <c r="AC92" s="313"/>
    </row>
    <row r="93" spans="1:29" ht="18.75" customHeight="1">
      <c r="A93" s="340"/>
      <c r="B93" s="346"/>
      <c r="C93" s="344"/>
      <c r="D93" s="344"/>
      <c r="E93" s="344"/>
      <c r="F93" s="344"/>
      <c r="G93" s="344"/>
      <c r="H93" s="345"/>
      <c r="I93" s="323"/>
      <c r="J93" s="347"/>
      <c r="K93" s="347"/>
      <c r="L93" s="347"/>
      <c r="M93" s="347"/>
      <c r="N93" s="347"/>
      <c r="O93" s="347"/>
      <c r="P93" s="347"/>
      <c r="Q93" s="347"/>
      <c r="R93" s="347"/>
      <c r="S93" s="347"/>
      <c r="T93" s="347"/>
      <c r="U93" s="347"/>
      <c r="V93" s="347"/>
      <c r="W93" s="347"/>
      <c r="X93" s="347"/>
      <c r="Y93" s="347"/>
      <c r="Z93" s="347"/>
      <c r="AA93" s="411"/>
      <c r="AB93" s="328"/>
      <c r="AC93" s="313"/>
    </row>
    <row r="94" spans="1:29" ht="18.75" customHeight="1">
      <c r="A94" s="340"/>
      <c r="B94" s="346"/>
      <c r="C94" s="344"/>
      <c r="D94" s="344"/>
      <c r="E94" s="344"/>
      <c r="F94" s="344"/>
      <c r="G94" s="344"/>
      <c r="H94" s="345"/>
      <c r="I94" s="323"/>
      <c r="J94" s="323"/>
      <c r="K94" s="323"/>
      <c r="L94" s="323"/>
      <c r="M94" s="323"/>
      <c r="N94" s="323"/>
      <c r="O94" s="323"/>
      <c r="P94" s="323"/>
      <c r="Q94" s="323"/>
      <c r="R94" s="323"/>
      <c r="S94" s="323"/>
      <c r="T94" s="323"/>
      <c r="U94" s="323"/>
      <c r="V94" s="323"/>
      <c r="W94" s="323"/>
      <c r="X94" s="323"/>
      <c r="Y94" s="323"/>
      <c r="Z94" s="323"/>
      <c r="AA94" s="344"/>
      <c r="AB94" s="328"/>
      <c r="AC94" s="313"/>
    </row>
    <row r="95" spans="1:29" ht="18.75" customHeight="1">
      <c r="A95" s="340"/>
      <c r="B95" s="336"/>
      <c r="C95" s="323"/>
      <c r="D95" s="323"/>
      <c r="E95" s="344"/>
      <c r="F95" s="344"/>
      <c r="G95" s="344"/>
      <c r="H95" s="345"/>
      <c r="I95" s="323"/>
      <c r="J95" s="347"/>
      <c r="K95" s="347"/>
      <c r="L95" s="347"/>
      <c r="M95" s="347"/>
      <c r="N95" s="347"/>
      <c r="O95" s="347"/>
      <c r="P95" s="347"/>
      <c r="Q95" s="347"/>
      <c r="R95" s="347"/>
      <c r="S95" s="347"/>
      <c r="T95" s="347"/>
      <c r="U95" s="347"/>
      <c r="V95" s="347"/>
      <c r="W95" s="347"/>
      <c r="X95" s="347"/>
      <c r="Y95" s="347"/>
      <c r="Z95" s="347"/>
      <c r="AA95" s="411"/>
      <c r="AB95" s="328"/>
      <c r="AC95" s="313"/>
    </row>
    <row r="96" spans="1:29" ht="18.75" customHeight="1">
      <c r="A96" s="340"/>
      <c r="B96" s="336"/>
      <c r="C96" s="323"/>
      <c r="D96" s="323"/>
      <c r="E96" s="344"/>
      <c r="F96" s="344"/>
      <c r="G96" s="344"/>
      <c r="H96" s="345"/>
      <c r="I96" s="344"/>
      <c r="J96" s="344"/>
      <c r="K96" s="344"/>
      <c r="L96" s="344"/>
      <c r="M96" s="344"/>
      <c r="N96" s="344"/>
      <c r="O96" s="344"/>
      <c r="P96" s="344"/>
      <c r="Q96" s="344"/>
      <c r="R96" s="344"/>
      <c r="S96" s="344"/>
      <c r="T96" s="344"/>
      <c r="U96" s="344"/>
      <c r="V96" s="344"/>
      <c r="W96" s="344"/>
      <c r="X96" s="344"/>
      <c r="Y96" s="344"/>
      <c r="Z96" s="344"/>
      <c r="AA96" s="344"/>
      <c r="AB96" s="328"/>
      <c r="AC96" s="313"/>
    </row>
    <row r="97" spans="1:29" ht="15" customHeight="1">
      <c r="A97" s="340"/>
      <c r="B97" s="336"/>
      <c r="C97" s="323"/>
      <c r="D97" s="323"/>
      <c r="E97" s="323"/>
      <c r="F97" s="323"/>
      <c r="G97" s="323"/>
      <c r="H97" s="335"/>
      <c r="I97" s="344"/>
      <c r="J97" s="344"/>
      <c r="K97" s="344"/>
      <c r="L97" s="344"/>
      <c r="M97" s="344"/>
      <c r="N97" s="344"/>
      <c r="O97" s="344"/>
      <c r="P97" s="344"/>
      <c r="Q97" s="344"/>
      <c r="R97" s="344"/>
      <c r="S97" s="344"/>
      <c r="T97" s="344"/>
      <c r="U97" s="344"/>
      <c r="V97" s="344"/>
      <c r="W97" s="344"/>
      <c r="X97" s="344"/>
      <c r="Y97" s="344"/>
      <c r="Z97" s="349"/>
      <c r="AA97" s="349"/>
      <c r="AB97" s="333"/>
      <c r="AC97" s="313"/>
    </row>
    <row r="98" spans="1:29" ht="21" customHeight="1">
      <c r="A98" s="340"/>
      <c r="B98" s="336"/>
      <c r="C98" s="323"/>
      <c r="D98" s="323"/>
      <c r="E98" s="323"/>
      <c r="F98" s="323"/>
      <c r="G98" s="323"/>
      <c r="H98" s="345"/>
      <c r="I98" s="314" t="s">
        <v>1178</v>
      </c>
      <c r="J98" s="315"/>
      <c r="K98" s="315"/>
      <c r="L98" s="315"/>
      <c r="M98" s="315"/>
      <c r="N98" s="315"/>
      <c r="O98" s="315"/>
      <c r="P98" s="315"/>
      <c r="Q98" s="315"/>
      <c r="R98" s="342"/>
      <c r="S98" s="342"/>
      <c r="T98" s="342"/>
      <c r="U98" s="342"/>
      <c r="V98" s="342"/>
      <c r="W98" s="342"/>
      <c r="X98" s="342"/>
      <c r="Y98" s="342"/>
      <c r="Z98" s="342"/>
      <c r="AA98" s="344"/>
      <c r="AB98" s="328"/>
      <c r="AC98" s="313"/>
    </row>
    <row r="99" spans="1:29" ht="21" customHeight="1">
      <c r="A99" s="340"/>
      <c r="B99" s="947" t="s">
        <v>1179</v>
      </c>
      <c r="C99" s="948"/>
      <c r="D99" s="323"/>
      <c r="E99" s="323"/>
      <c r="F99" s="323"/>
      <c r="G99" s="323"/>
      <c r="H99" s="345"/>
      <c r="I99" s="320" t="s">
        <v>1180</v>
      </c>
      <c r="J99" s="323"/>
      <c r="K99" s="323"/>
      <c r="L99" s="323"/>
      <c r="M99" s="323"/>
      <c r="N99" s="323"/>
      <c r="O99" s="323"/>
      <c r="P99" s="323"/>
      <c r="Q99" s="323"/>
      <c r="R99" s="344"/>
      <c r="S99" s="344"/>
      <c r="T99" s="344"/>
      <c r="U99" s="344"/>
      <c r="V99" s="344"/>
      <c r="W99" s="344"/>
      <c r="X99" s="344"/>
      <c r="Y99" s="344"/>
      <c r="Z99" s="344"/>
      <c r="AA99" s="344"/>
      <c r="AB99" s="328"/>
      <c r="AC99" s="313"/>
    </row>
    <row r="100" spans="1:29" ht="18.75" customHeight="1">
      <c r="A100" s="340"/>
      <c r="B100" s="947"/>
      <c r="C100" s="948"/>
      <c r="D100" s="334"/>
      <c r="E100" s="334"/>
      <c r="F100" s="334"/>
      <c r="G100" s="334"/>
      <c r="H100" s="345"/>
      <c r="I100" s="323"/>
      <c r="J100" s="347"/>
      <c r="K100" s="347"/>
      <c r="L100" s="347"/>
      <c r="M100" s="347"/>
      <c r="N100" s="347"/>
      <c r="O100" s="347"/>
      <c r="P100" s="347"/>
      <c r="Q100" s="347"/>
      <c r="R100" s="347"/>
      <c r="S100" s="347"/>
      <c r="T100" s="347"/>
      <c r="U100" s="347"/>
      <c r="V100" s="347"/>
      <c r="W100" s="347"/>
      <c r="X100" s="347"/>
      <c r="Y100" s="347"/>
      <c r="Z100" s="411"/>
      <c r="AA100" s="411"/>
      <c r="AB100" s="328"/>
      <c r="AC100" s="313"/>
    </row>
    <row r="101" spans="1:29" ht="18.75" customHeight="1">
      <c r="A101" s="340"/>
      <c r="B101" s="947" t="s">
        <v>1181</v>
      </c>
      <c r="C101" s="948"/>
      <c r="D101" s="952" t="s">
        <v>1182</v>
      </c>
      <c r="E101" s="952"/>
      <c r="F101" s="952"/>
      <c r="G101" s="952"/>
      <c r="H101" s="345"/>
      <c r="I101" s="323"/>
      <c r="J101" s="323"/>
      <c r="K101" s="323"/>
      <c r="L101" s="323"/>
      <c r="M101" s="323"/>
      <c r="N101" s="323"/>
      <c r="O101" s="323"/>
      <c r="P101" s="323"/>
      <c r="Q101" s="323"/>
      <c r="R101" s="323"/>
      <c r="S101" s="323"/>
      <c r="T101" s="323"/>
      <c r="U101" s="323"/>
      <c r="V101" s="323"/>
      <c r="W101" s="323"/>
      <c r="X101" s="323"/>
      <c r="Y101" s="323"/>
      <c r="Z101" s="344"/>
      <c r="AA101" s="344"/>
      <c r="AB101" s="328"/>
      <c r="AC101" s="313"/>
    </row>
    <row r="102" spans="1:29" ht="18.75" customHeight="1">
      <c r="A102" s="340"/>
      <c r="B102" s="947"/>
      <c r="C102" s="948"/>
      <c r="D102" s="948"/>
      <c r="E102" s="948"/>
      <c r="F102" s="948"/>
      <c r="G102" s="948"/>
      <c r="H102" s="345"/>
      <c r="I102" s="323"/>
      <c r="J102" s="347"/>
      <c r="K102" s="347"/>
      <c r="L102" s="347"/>
      <c r="M102" s="347"/>
      <c r="N102" s="347"/>
      <c r="O102" s="347"/>
      <c r="P102" s="347"/>
      <c r="Q102" s="347"/>
      <c r="R102" s="347"/>
      <c r="S102" s="347"/>
      <c r="T102" s="347"/>
      <c r="U102" s="347"/>
      <c r="V102" s="347"/>
      <c r="W102" s="347"/>
      <c r="X102" s="347"/>
      <c r="Y102" s="347"/>
      <c r="Z102" s="411"/>
      <c r="AA102" s="411"/>
      <c r="AB102" s="328"/>
      <c r="AC102" s="313"/>
    </row>
    <row r="103" spans="1:29" ht="18.75" customHeight="1">
      <c r="A103" s="340"/>
      <c r="B103" s="947" t="s">
        <v>1183</v>
      </c>
      <c r="C103" s="948"/>
      <c r="D103" s="948" t="s">
        <v>1279</v>
      </c>
      <c r="E103" s="948"/>
      <c r="F103" s="948"/>
      <c r="G103" s="948"/>
      <c r="H103" s="345"/>
      <c r="I103" s="323"/>
      <c r="J103" s="323"/>
      <c r="K103" s="323"/>
      <c r="L103" s="323"/>
      <c r="M103" s="323"/>
      <c r="N103" s="323"/>
      <c r="O103" s="323"/>
      <c r="P103" s="323"/>
      <c r="Q103" s="323"/>
      <c r="R103" s="323"/>
      <c r="S103" s="323"/>
      <c r="T103" s="323"/>
      <c r="U103" s="323"/>
      <c r="V103" s="323"/>
      <c r="W103" s="323"/>
      <c r="X103" s="323"/>
      <c r="Y103" s="323"/>
      <c r="Z103" s="344"/>
      <c r="AA103" s="344"/>
      <c r="AB103" s="328"/>
      <c r="AC103" s="313"/>
    </row>
    <row r="104" spans="1:29" ht="18.75" customHeight="1">
      <c r="A104" s="340"/>
      <c r="B104" s="947"/>
      <c r="C104" s="948"/>
      <c r="D104" s="948"/>
      <c r="E104" s="948"/>
      <c r="F104" s="948"/>
      <c r="G104" s="948"/>
      <c r="H104" s="335"/>
      <c r="I104" s="323"/>
      <c r="J104" s="347"/>
      <c r="K104" s="347"/>
      <c r="L104" s="347"/>
      <c r="M104" s="347"/>
      <c r="N104" s="347"/>
      <c r="O104" s="347"/>
      <c r="P104" s="347"/>
      <c r="Q104" s="347"/>
      <c r="R104" s="347"/>
      <c r="S104" s="347"/>
      <c r="T104" s="347"/>
      <c r="U104" s="347"/>
      <c r="V104" s="347"/>
      <c r="W104" s="347"/>
      <c r="X104" s="347"/>
      <c r="Y104" s="347"/>
      <c r="Z104" s="411"/>
      <c r="AA104" s="411"/>
      <c r="AB104" s="328"/>
      <c r="AC104" s="313"/>
    </row>
    <row r="105" spans="1:29" ht="18.75" customHeight="1">
      <c r="A105" s="340"/>
      <c r="B105" s="336"/>
      <c r="C105" s="323"/>
      <c r="D105" s="323"/>
      <c r="E105" s="323"/>
      <c r="F105" s="323"/>
      <c r="G105" s="323"/>
      <c r="H105" s="335"/>
      <c r="I105" s="336"/>
      <c r="J105" s="323"/>
      <c r="K105" s="323"/>
      <c r="L105" s="323"/>
      <c r="M105" s="323"/>
      <c r="N105" s="323"/>
      <c r="O105" s="323"/>
      <c r="P105" s="323"/>
      <c r="Q105" s="323"/>
      <c r="R105" s="344"/>
      <c r="S105" s="344"/>
      <c r="T105" s="344"/>
      <c r="U105" s="344"/>
      <c r="V105" s="344"/>
      <c r="W105" s="344"/>
      <c r="X105" s="344"/>
      <c r="Y105" s="344"/>
      <c r="Z105" s="344"/>
      <c r="AA105" s="344"/>
      <c r="AB105" s="328"/>
      <c r="AC105" s="313"/>
    </row>
    <row r="106" spans="1:29" ht="15" customHeight="1">
      <c r="A106" s="340"/>
      <c r="B106" s="337"/>
      <c r="C106" s="334"/>
      <c r="D106" s="334"/>
      <c r="E106" s="334"/>
      <c r="F106" s="334"/>
      <c r="G106" s="334"/>
      <c r="H106" s="338"/>
      <c r="I106" s="337"/>
      <c r="J106" s="323"/>
      <c r="K106" s="323"/>
      <c r="L106" s="323"/>
      <c r="M106" s="323"/>
      <c r="N106" s="323"/>
      <c r="O106" s="323"/>
      <c r="P106" s="323"/>
      <c r="Q106" s="323"/>
      <c r="R106" s="344"/>
      <c r="S106" s="344"/>
      <c r="T106" s="344"/>
      <c r="U106" s="344"/>
      <c r="V106" s="344"/>
      <c r="W106" s="344"/>
      <c r="X106" s="344"/>
      <c r="Y106" s="344"/>
      <c r="Z106" s="349"/>
      <c r="AA106" s="349"/>
      <c r="AB106" s="333"/>
      <c r="AC106" s="313"/>
    </row>
    <row r="107" spans="1:29" ht="21" customHeight="1">
      <c r="A107" s="340"/>
      <c r="B107" s="314" t="s">
        <v>1187</v>
      </c>
      <c r="C107" s="315"/>
      <c r="D107" s="315"/>
      <c r="E107" s="315"/>
      <c r="F107" s="315"/>
      <c r="G107" s="315"/>
      <c r="H107" s="341"/>
      <c r="I107" s="314" t="s">
        <v>1175</v>
      </c>
      <c r="J107" s="315"/>
      <c r="K107" s="315"/>
      <c r="L107" s="315"/>
      <c r="M107" s="315"/>
      <c r="N107" s="315"/>
      <c r="O107" s="315"/>
      <c r="P107" s="315"/>
      <c r="Q107" s="315"/>
      <c r="R107" s="342"/>
      <c r="S107" s="342"/>
      <c r="T107" s="342"/>
      <c r="U107" s="342"/>
      <c r="V107" s="342"/>
      <c r="W107" s="342"/>
      <c r="X107" s="342"/>
      <c r="Y107" s="342"/>
      <c r="Z107" s="342"/>
      <c r="AA107" s="344"/>
      <c r="AB107" s="328"/>
      <c r="AC107" s="313"/>
    </row>
    <row r="108" spans="1:29" ht="21" customHeight="1">
      <c r="A108" s="340"/>
      <c r="B108" s="319" t="s">
        <v>1188</v>
      </c>
      <c r="C108" s="323"/>
      <c r="D108" s="323"/>
      <c r="E108" s="344"/>
      <c r="F108" s="344"/>
      <c r="G108" s="344"/>
      <c r="H108" s="345"/>
      <c r="I108" s="320" t="s">
        <v>1177</v>
      </c>
      <c r="J108" s="323"/>
      <c r="K108" s="323"/>
      <c r="L108" s="323"/>
      <c r="M108" s="323"/>
      <c r="N108" s="323"/>
      <c r="O108" s="323"/>
      <c r="P108" s="323"/>
      <c r="Q108" s="323"/>
      <c r="R108" s="323"/>
      <c r="S108" s="323"/>
      <c r="T108" s="323"/>
      <c r="U108" s="323"/>
      <c r="V108" s="323"/>
      <c r="W108" s="323"/>
      <c r="X108" s="323"/>
      <c r="Y108" s="323"/>
      <c r="Z108" s="323"/>
      <c r="AA108" s="344"/>
      <c r="AB108" s="328"/>
      <c r="AC108" s="313"/>
    </row>
    <row r="109" spans="1:29" ht="18.75" customHeight="1">
      <c r="A109" s="340"/>
      <c r="B109" s="346"/>
      <c r="C109" s="344"/>
      <c r="D109" s="344"/>
      <c r="E109" s="344"/>
      <c r="F109" s="344"/>
      <c r="G109" s="344"/>
      <c r="H109" s="345"/>
      <c r="I109" s="320"/>
      <c r="J109" s="347"/>
      <c r="K109" s="347"/>
      <c r="L109" s="347"/>
      <c r="M109" s="347"/>
      <c r="N109" s="347"/>
      <c r="O109" s="347"/>
      <c r="P109" s="347"/>
      <c r="Q109" s="347"/>
      <c r="R109" s="347"/>
      <c r="S109" s="347"/>
      <c r="T109" s="347"/>
      <c r="U109" s="347"/>
      <c r="V109" s="347"/>
      <c r="W109" s="347"/>
      <c r="X109" s="347"/>
      <c r="Y109" s="347"/>
      <c r="Z109" s="347"/>
      <c r="AA109" s="411"/>
      <c r="AB109" s="328"/>
      <c r="AC109" s="313"/>
    </row>
    <row r="110" spans="1:29" ht="18.75" customHeight="1">
      <c r="A110" s="340"/>
      <c r="B110" s="346"/>
      <c r="C110" s="344"/>
      <c r="D110" s="344"/>
      <c r="E110" s="344"/>
      <c r="F110" s="344"/>
      <c r="G110" s="344"/>
      <c r="H110" s="345"/>
      <c r="I110" s="320"/>
      <c r="J110" s="323"/>
      <c r="K110" s="323"/>
      <c r="L110" s="323"/>
      <c r="M110" s="323"/>
      <c r="N110" s="323"/>
      <c r="O110" s="323"/>
      <c r="P110" s="323"/>
      <c r="Q110" s="323"/>
      <c r="R110" s="323"/>
      <c r="S110" s="323"/>
      <c r="T110" s="323"/>
      <c r="U110" s="323"/>
      <c r="V110" s="323"/>
      <c r="W110" s="323"/>
      <c r="X110" s="323"/>
      <c r="Y110" s="323"/>
      <c r="Z110" s="323"/>
      <c r="AA110" s="344"/>
      <c r="AB110" s="328"/>
      <c r="AC110" s="313"/>
    </row>
    <row r="111" spans="1:29" ht="18.75" customHeight="1">
      <c r="A111" s="340"/>
      <c r="B111" s="346"/>
      <c r="C111" s="344"/>
      <c r="D111" s="344"/>
      <c r="E111" s="344"/>
      <c r="F111" s="344"/>
      <c r="G111" s="344"/>
      <c r="H111" s="345"/>
      <c r="I111" s="320"/>
      <c r="J111" s="347"/>
      <c r="K111" s="347"/>
      <c r="L111" s="347"/>
      <c r="M111" s="347"/>
      <c r="N111" s="347"/>
      <c r="O111" s="347"/>
      <c r="P111" s="347"/>
      <c r="Q111" s="347"/>
      <c r="R111" s="347"/>
      <c r="S111" s="347"/>
      <c r="T111" s="347"/>
      <c r="U111" s="347"/>
      <c r="V111" s="347"/>
      <c r="W111" s="347"/>
      <c r="X111" s="347"/>
      <c r="Y111" s="347"/>
      <c r="Z111" s="347"/>
      <c r="AA111" s="411"/>
      <c r="AB111" s="328"/>
      <c r="AC111" s="313"/>
    </row>
    <row r="112" spans="1:29" ht="18.75" customHeight="1">
      <c r="A112" s="340"/>
      <c r="B112" s="346"/>
      <c r="C112" s="344"/>
      <c r="D112" s="344"/>
      <c r="E112" s="344"/>
      <c r="F112" s="344"/>
      <c r="G112" s="344"/>
      <c r="H112" s="345"/>
      <c r="I112" s="320"/>
      <c r="J112" s="323"/>
      <c r="K112" s="323"/>
      <c r="L112" s="323"/>
      <c r="M112" s="323"/>
      <c r="N112" s="323"/>
      <c r="O112" s="323"/>
      <c r="P112" s="323"/>
      <c r="Q112" s="323"/>
      <c r="R112" s="323"/>
      <c r="S112" s="323"/>
      <c r="T112" s="323"/>
      <c r="U112" s="323"/>
      <c r="V112" s="323"/>
      <c r="W112" s="323"/>
      <c r="X112" s="323"/>
      <c r="Y112" s="323"/>
      <c r="Z112" s="323"/>
      <c r="AA112" s="344"/>
      <c r="AB112" s="328"/>
      <c r="AC112" s="313"/>
    </row>
    <row r="113" spans="1:29" ht="18.75" customHeight="1">
      <c r="A113" s="340"/>
      <c r="B113" s="336"/>
      <c r="C113" s="323"/>
      <c r="D113" s="323"/>
      <c r="E113" s="344"/>
      <c r="F113" s="344"/>
      <c r="G113" s="344"/>
      <c r="H113" s="345"/>
      <c r="I113" s="320"/>
      <c r="J113" s="347"/>
      <c r="K113" s="347"/>
      <c r="L113" s="347"/>
      <c r="M113" s="347"/>
      <c r="N113" s="347"/>
      <c r="O113" s="347"/>
      <c r="P113" s="347"/>
      <c r="Q113" s="347"/>
      <c r="R113" s="347"/>
      <c r="S113" s="347"/>
      <c r="T113" s="347"/>
      <c r="U113" s="347"/>
      <c r="V113" s="347"/>
      <c r="W113" s="347"/>
      <c r="X113" s="347"/>
      <c r="Y113" s="347"/>
      <c r="Z113" s="347"/>
      <c r="AA113" s="411"/>
      <c r="AB113" s="328"/>
      <c r="AC113" s="313"/>
    </row>
    <row r="114" spans="1:29" ht="18.75" customHeight="1">
      <c r="A114" s="340"/>
      <c r="B114" s="336"/>
      <c r="C114" s="323"/>
      <c r="D114" s="323"/>
      <c r="E114" s="344"/>
      <c r="F114" s="344"/>
      <c r="G114" s="344"/>
      <c r="H114" s="345"/>
      <c r="I114" s="321"/>
      <c r="J114" s="344"/>
      <c r="K114" s="344"/>
      <c r="L114" s="344"/>
      <c r="M114" s="344"/>
      <c r="N114" s="344"/>
      <c r="O114" s="344"/>
      <c r="P114" s="344"/>
      <c r="Q114" s="344"/>
      <c r="R114" s="344"/>
      <c r="S114" s="344"/>
      <c r="T114" s="344"/>
      <c r="U114" s="344"/>
      <c r="V114" s="344"/>
      <c r="W114" s="344"/>
      <c r="X114" s="344"/>
      <c r="Y114" s="344"/>
      <c r="Z114" s="344"/>
      <c r="AA114" s="344"/>
      <c r="AB114" s="328"/>
      <c r="AC114" s="313"/>
    </row>
    <row r="115" spans="1:29" ht="15" customHeight="1">
      <c r="A115" s="340"/>
      <c r="B115" s="336"/>
      <c r="C115" s="323"/>
      <c r="D115" s="323"/>
      <c r="E115" s="323"/>
      <c r="F115" s="323"/>
      <c r="G115" s="323"/>
      <c r="H115" s="335"/>
      <c r="I115" s="321"/>
      <c r="J115" s="344"/>
      <c r="K115" s="344"/>
      <c r="L115" s="344"/>
      <c r="M115" s="344"/>
      <c r="N115" s="344"/>
      <c r="O115" s="344"/>
      <c r="P115" s="344"/>
      <c r="Q115" s="344"/>
      <c r="R115" s="344"/>
      <c r="S115" s="344"/>
      <c r="T115" s="344"/>
      <c r="U115" s="344"/>
      <c r="V115" s="344"/>
      <c r="W115" s="344"/>
      <c r="X115" s="344"/>
      <c r="Y115" s="344"/>
      <c r="Z115" s="349"/>
      <c r="AA115" s="349"/>
      <c r="AB115" s="333"/>
      <c r="AC115" s="313"/>
    </row>
    <row r="116" spans="1:29" ht="21" customHeight="1">
      <c r="A116" s="340"/>
      <c r="B116" s="336"/>
      <c r="C116" s="323"/>
      <c r="D116" s="323"/>
      <c r="E116" s="323"/>
      <c r="F116" s="323"/>
      <c r="G116" s="323"/>
      <c r="H116" s="345"/>
      <c r="I116" s="314" t="s">
        <v>1178</v>
      </c>
      <c r="J116" s="315"/>
      <c r="K116" s="315"/>
      <c r="L116" s="315"/>
      <c r="M116" s="315"/>
      <c r="N116" s="315"/>
      <c r="O116" s="315"/>
      <c r="P116" s="315"/>
      <c r="Q116" s="315"/>
      <c r="R116" s="342"/>
      <c r="S116" s="342"/>
      <c r="T116" s="342"/>
      <c r="U116" s="342"/>
      <c r="V116" s="342"/>
      <c r="W116" s="342"/>
      <c r="X116" s="342"/>
      <c r="Y116" s="342"/>
      <c r="Z116" s="342"/>
      <c r="AA116" s="344"/>
      <c r="AB116" s="328"/>
      <c r="AC116" s="313"/>
    </row>
    <row r="117" spans="1:29" ht="21" customHeight="1">
      <c r="A117" s="340"/>
      <c r="B117" s="947" t="s">
        <v>1179</v>
      </c>
      <c r="C117" s="948"/>
      <c r="D117" s="323"/>
      <c r="E117" s="323"/>
      <c r="F117" s="323"/>
      <c r="G117" s="323"/>
      <c r="H117" s="345"/>
      <c r="I117" s="320" t="s">
        <v>1180</v>
      </c>
      <c r="J117" s="323"/>
      <c r="K117" s="323"/>
      <c r="L117" s="323"/>
      <c r="M117" s="323"/>
      <c r="N117" s="323"/>
      <c r="O117" s="323"/>
      <c r="P117" s="323"/>
      <c r="Q117" s="323"/>
      <c r="R117" s="344"/>
      <c r="S117" s="344"/>
      <c r="T117" s="344"/>
      <c r="U117" s="344"/>
      <c r="V117" s="344"/>
      <c r="W117" s="344"/>
      <c r="X117" s="344"/>
      <c r="Y117" s="344"/>
      <c r="Z117" s="344"/>
      <c r="AA117" s="344"/>
      <c r="AB117" s="328"/>
      <c r="AC117" s="313"/>
    </row>
    <row r="118" spans="1:29" ht="18.75" customHeight="1">
      <c r="A118" s="340"/>
      <c r="B118" s="947"/>
      <c r="C118" s="948"/>
      <c r="D118" s="334"/>
      <c r="E118" s="334"/>
      <c r="F118" s="334"/>
      <c r="G118" s="334"/>
      <c r="H118" s="345"/>
      <c r="I118" s="323"/>
      <c r="J118" s="347"/>
      <c r="K118" s="347"/>
      <c r="L118" s="347"/>
      <c r="M118" s="347"/>
      <c r="N118" s="347"/>
      <c r="O118" s="347"/>
      <c r="P118" s="347"/>
      <c r="Q118" s="347"/>
      <c r="R118" s="347"/>
      <c r="S118" s="347"/>
      <c r="T118" s="347"/>
      <c r="U118" s="347"/>
      <c r="V118" s="347"/>
      <c r="W118" s="347"/>
      <c r="X118" s="347"/>
      <c r="Y118" s="347"/>
      <c r="Z118" s="411"/>
      <c r="AA118" s="411"/>
      <c r="AB118" s="328"/>
      <c r="AC118" s="313"/>
    </row>
    <row r="119" spans="1:29" ht="18.75" customHeight="1">
      <c r="A119" s="340"/>
      <c r="B119" s="947" t="s">
        <v>1181</v>
      </c>
      <c r="C119" s="948"/>
      <c r="D119" s="952" t="s">
        <v>1182</v>
      </c>
      <c r="E119" s="952"/>
      <c r="F119" s="952"/>
      <c r="G119" s="952"/>
      <c r="H119" s="345"/>
      <c r="I119" s="323"/>
      <c r="J119" s="323"/>
      <c r="K119" s="323"/>
      <c r="L119" s="323"/>
      <c r="M119" s="323"/>
      <c r="N119" s="323"/>
      <c r="O119" s="323"/>
      <c r="P119" s="323"/>
      <c r="Q119" s="323"/>
      <c r="R119" s="323"/>
      <c r="S119" s="323"/>
      <c r="T119" s="323"/>
      <c r="U119" s="323"/>
      <c r="V119" s="323"/>
      <c r="W119" s="323"/>
      <c r="X119" s="323"/>
      <c r="Y119" s="323"/>
      <c r="Z119" s="344"/>
      <c r="AA119" s="344"/>
      <c r="AB119" s="328"/>
      <c r="AC119" s="313"/>
    </row>
    <row r="120" spans="1:29" ht="18.75" customHeight="1">
      <c r="A120" s="340"/>
      <c r="B120" s="947"/>
      <c r="C120" s="948"/>
      <c r="D120" s="948"/>
      <c r="E120" s="948"/>
      <c r="F120" s="948"/>
      <c r="G120" s="948"/>
      <c r="H120" s="345"/>
      <c r="I120" s="323"/>
      <c r="J120" s="347"/>
      <c r="K120" s="347"/>
      <c r="L120" s="347"/>
      <c r="M120" s="347"/>
      <c r="N120" s="347"/>
      <c r="O120" s="347"/>
      <c r="P120" s="347"/>
      <c r="Q120" s="347"/>
      <c r="R120" s="347"/>
      <c r="S120" s="347"/>
      <c r="T120" s="347"/>
      <c r="U120" s="347"/>
      <c r="V120" s="347"/>
      <c r="W120" s="347"/>
      <c r="X120" s="347"/>
      <c r="Y120" s="347"/>
      <c r="Z120" s="411"/>
      <c r="AA120" s="411"/>
      <c r="AB120" s="328"/>
      <c r="AC120" s="313"/>
    </row>
    <row r="121" spans="1:29" ht="18.75" customHeight="1">
      <c r="A121" s="340"/>
      <c r="B121" s="947" t="s">
        <v>1183</v>
      </c>
      <c r="C121" s="948"/>
      <c r="D121" s="948" t="s">
        <v>1279</v>
      </c>
      <c r="E121" s="948"/>
      <c r="F121" s="948"/>
      <c r="G121" s="948"/>
      <c r="H121" s="345"/>
      <c r="I121" s="323"/>
      <c r="J121" s="323"/>
      <c r="K121" s="323"/>
      <c r="L121" s="323"/>
      <c r="M121" s="323"/>
      <c r="N121" s="323"/>
      <c r="O121" s="323"/>
      <c r="P121" s="323"/>
      <c r="Q121" s="323"/>
      <c r="R121" s="323"/>
      <c r="S121" s="323"/>
      <c r="T121" s="323"/>
      <c r="U121" s="323"/>
      <c r="V121" s="323"/>
      <c r="W121" s="323"/>
      <c r="X121" s="323"/>
      <c r="Y121" s="323"/>
      <c r="Z121" s="344"/>
      <c r="AA121" s="344"/>
      <c r="AB121" s="328"/>
      <c r="AC121" s="313"/>
    </row>
    <row r="122" spans="1:29" ht="18.75" customHeight="1">
      <c r="A122" s="340"/>
      <c r="B122" s="947"/>
      <c r="C122" s="948"/>
      <c r="D122" s="948"/>
      <c r="E122" s="948"/>
      <c r="F122" s="948"/>
      <c r="G122" s="948"/>
      <c r="H122" s="335"/>
      <c r="I122" s="323"/>
      <c r="J122" s="347"/>
      <c r="K122" s="347"/>
      <c r="L122" s="347"/>
      <c r="M122" s="347"/>
      <c r="N122" s="347"/>
      <c r="O122" s="347"/>
      <c r="P122" s="347"/>
      <c r="Q122" s="347"/>
      <c r="R122" s="347"/>
      <c r="S122" s="347"/>
      <c r="T122" s="347"/>
      <c r="U122" s="347"/>
      <c r="V122" s="347"/>
      <c r="W122" s="347"/>
      <c r="X122" s="347"/>
      <c r="Y122" s="347"/>
      <c r="Z122" s="411"/>
      <c r="AA122" s="411"/>
      <c r="AB122" s="328"/>
      <c r="AC122" s="313"/>
    </row>
    <row r="123" spans="1:29" ht="18.75" customHeight="1">
      <c r="A123" s="340"/>
      <c r="B123" s="336"/>
      <c r="C123" s="323"/>
      <c r="D123" s="323"/>
      <c r="E123" s="323"/>
      <c r="F123" s="323"/>
      <c r="G123" s="323"/>
      <c r="H123" s="335"/>
      <c r="I123" s="336"/>
      <c r="J123" s="323"/>
      <c r="K123" s="323"/>
      <c r="L123" s="323"/>
      <c r="M123" s="323"/>
      <c r="N123" s="323"/>
      <c r="O123" s="323"/>
      <c r="P123" s="323"/>
      <c r="Q123" s="323"/>
      <c r="R123" s="344"/>
      <c r="S123" s="344"/>
      <c r="T123" s="344"/>
      <c r="U123" s="344"/>
      <c r="V123" s="344"/>
      <c r="W123" s="344"/>
      <c r="X123" s="344"/>
      <c r="Y123" s="344"/>
      <c r="Z123" s="344"/>
      <c r="AA123" s="344"/>
      <c r="AB123" s="328"/>
      <c r="AC123" s="313"/>
    </row>
    <row r="124" spans="1:29" ht="15" customHeight="1">
      <c r="A124" s="340"/>
      <c r="B124" s="337"/>
      <c r="C124" s="334"/>
      <c r="D124" s="334"/>
      <c r="E124" s="334"/>
      <c r="F124" s="334"/>
      <c r="G124" s="334"/>
      <c r="H124" s="338"/>
      <c r="I124" s="337"/>
      <c r="J124" s="334"/>
      <c r="K124" s="334"/>
      <c r="L124" s="334"/>
      <c r="M124" s="334"/>
      <c r="N124" s="334"/>
      <c r="O124" s="334"/>
      <c r="P124" s="334"/>
      <c r="Q124" s="334"/>
      <c r="R124" s="349"/>
      <c r="S124" s="349"/>
      <c r="T124" s="349"/>
      <c r="U124" s="349"/>
      <c r="V124" s="349"/>
      <c r="W124" s="349"/>
      <c r="X124" s="349"/>
      <c r="Y124" s="349"/>
      <c r="Z124" s="349"/>
      <c r="AA124" s="349"/>
      <c r="AB124" s="333"/>
      <c r="AC124" s="313"/>
    </row>
    <row r="125" spans="1:29" ht="15" customHeight="1">
      <c r="A125" s="312"/>
      <c r="B125" s="323"/>
      <c r="C125" s="323"/>
      <c r="D125" s="323"/>
      <c r="E125" s="323"/>
      <c r="F125" s="323"/>
      <c r="G125" s="323"/>
      <c r="H125" s="323"/>
      <c r="I125" s="324"/>
      <c r="J125" s="331"/>
      <c r="K125" s="331"/>
      <c r="L125" s="331"/>
      <c r="M125" s="331"/>
      <c r="N125" s="331"/>
      <c r="O125" s="331"/>
      <c r="P125" s="331"/>
      <c r="Q125" s="331"/>
      <c r="AC125" s="313"/>
    </row>
    <row r="126" spans="1:29" ht="18" customHeight="1">
      <c r="A126" s="312"/>
      <c r="B126" s="935" t="s">
        <v>1189</v>
      </c>
      <c r="C126" s="936"/>
      <c r="D126" s="936"/>
      <c r="E126" s="936"/>
      <c r="F126" s="936"/>
      <c r="G126" s="936"/>
      <c r="H126" s="936"/>
      <c r="I126" s="936"/>
      <c r="J126" s="936"/>
      <c r="K126" s="936"/>
      <c r="L126" s="936"/>
      <c r="M126" s="936"/>
      <c r="N126" s="937"/>
      <c r="R126" s="930" t="s">
        <v>1190</v>
      </c>
      <c r="S126" s="910"/>
      <c r="T126" s="910"/>
      <c r="U126" s="910"/>
      <c r="V126" s="931"/>
      <c r="Z126" s="911" t="s">
        <v>1191</v>
      </c>
      <c r="AA126" s="912"/>
      <c r="AB126" s="913"/>
      <c r="AC126" s="313"/>
    </row>
    <row r="127" spans="1:29" ht="18" customHeight="1">
      <c r="A127" s="312"/>
      <c r="B127" s="1086" t="s">
        <v>1192</v>
      </c>
      <c r="C127" s="1087"/>
      <c r="D127" s="1087"/>
      <c r="E127" s="1087"/>
      <c r="F127" s="1087"/>
      <c r="G127" s="1087"/>
      <c r="H127" s="1087"/>
      <c r="I127" s="1087"/>
      <c r="J127" s="1087"/>
      <c r="K127" s="1087"/>
      <c r="L127" s="1087"/>
      <c r="M127" s="474"/>
      <c r="N127" s="475"/>
      <c r="R127" s="932" t="s">
        <v>1193</v>
      </c>
      <c r="S127" s="933"/>
      <c r="T127" s="933"/>
      <c r="U127" s="933"/>
      <c r="V127" s="934"/>
      <c r="Z127" s="456" t="s">
        <v>1048</v>
      </c>
      <c r="AA127" s="457" t="s">
        <v>1194</v>
      </c>
      <c r="AB127" s="356"/>
      <c r="AC127" s="313"/>
    </row>
    <row r="128" spans="1:29" ht="18" customHeight="1">
      <c r="A128" s="312"/>
      <c r="B128" s="949" t="s">
        <v>1048</v>
      </c>
      <c r="C128" s="125" t="s">
        <v>1195</v>
      </c>
      <c r="D128" s="344"/>
      <c r="E128" s="344"/>
      <c r="F128" s="344"/>
      <c r="G128" s="344"/>
      <c r="I128" s="924" t="s">
        <v>1048</v>
      </c>
      <c r="J128" s="458" t="s">
        <v>1196</v>
      </c>
      <c r="L128" s="372"/>
      <c r="M128" s="344"/>
      <c r="N128" s="357"/>
      <c r="R128" s="459" t="s">
        <v>1048</v>
      </c>
      <c r="S128" s="460" t="s">
        <v>1197</v>
      </c>
      <c r="T128" s="461" t="s">
        <v>1198</v>
      </c>
      <c r="U128" s="344"/>
      <c r="V128" s="356"/>
      <c r="Z128" s="462" t="s">
        <v>1048</v>
      </c>
      <c r="AA128" s="463" t="s">
        <v>1199</v>
      </c>
      <c r="AB128" s="363"/>
      <c r="AC128" s="313"/>
    </row>
    <row r="129" spans="1:29" ht="18" customHeight="1">
      <c r="A129" s="312"/>
      <c r="B129" s="949"/>
      <c r="C129" s="364" t="s">
        <v>1200</v>
      </c>
      <c r="D129" s="344"/>
      <c r="E129" s="344"/>
      <c r="F129" s="344"/>
      <c r="G129" s="344"/>
      <c r="H129" s="472"/>
      <c r="I129" s="925"/>
      <c r="J129" s="365" t="s">
        <v>1201</v>
      </c>
      <c r="K129" s="472"/>
      <c r="L129" s="365"/>
      <c r="M129" s="365"/>
      <c r="N129" s="345"/>
      <c r="R129" s="462" t="s">
        <v>1048</v>
      </c>
      <c r="S129" s="464" t="s">
        <v>1202</v>
      </c>
      <c r="T129" s="465" t="s">
        <v>1203</v>
      </c>
      <c r="U129" s="349"/>
      <c r="V129" s="368"/>
      <c r="Z129" s="369" t="s">
        <v>1152</v>
      </c>
      <c r="AA129" s="370"/>
      <c r="AB129" s="356"/>
      <c r="AC129" s="313"/>
    </row>
    <row r="130" spans="1:29" ht="18" customHeight="1">
      <c r="A130" s="312"/>
      <c r="B130" s="950" t="s">
        <v>1048</v>
      </c>
      <c r="C130" s="371" t="s">
        <v>1204</v>
      </c>
      <c r="D130" s="372"/>
      <c r="E130" s="373" t="s">
        <v>1205</v>
      </c>
      <c r="F130" s="372"/>
      <c r="G130" s="373"/>
      <c r="I130" s="924" t="s">
        <v>1048</v>
      </c>
      <c r="J130" s="384" t="s">
        <v>1206</v>
      </c>
      <c r="L130" s="385" t="s">
        <v>1205</v>
      </c>
      <c r="N130" s="374"/>
      <c r="Z130" s="375"/>
      <c r="AA130" s="376"/>
      <c r="AB130" s="368"/>
      <c r="AC130" s="313"/>
    </row>
    <row r="131" spans="1:29" ht="18" customHeight="1">
      <c r="A131" s="312"/>
      <c r="B131" s="951"/>
      <c r="C131" s="365" t="s">
        <v>1207</v>
      </c>
      <c r="D131" s="365"/>
      <c r="E131" s="377" t="s">
        <v>1208</v>
      </c>
      <c r="F131" s="365"/>
      <c r="G131" s="378"/>
      <c r="H131" s="472"/>
      <c r="I131" s="925"/>
      <c r="J131" s="365" t="s">
        <v>1209</v>
      </c>
      <c r="L131" s="378" t="s">
        <v>1208</v>
      </c>
      <c r="M131" s="472"/>
      <c r="N131" s="379"/>
      <c r="Z131" s="911" t="s">
        <v>1210</v>
      </c>
      <c r="AA131" s="912"/>
      <c r="AB131" s="913"/>
      <c r="AC131" s="313"/>
    </row>
    <row r="132" spans="1:29" ht="21" customHeight="1">
      <c r="A132" s="312"/>
      <c r="B132" s="466" t="s">
        <v>1211</v>
      </c>
      <c r="C132" s="371"/>
      <c r="D132" s="372"/>
      <c r="E132" s="373"/>
      <c r="F132" s="372"/>
      <c r="G132" s="372"/>
      <c r="H132" s="344"/>
      <c r="I132" s="344"/>
      <c r="J132" s="344"/>
      <c r="K132" s="372"/>
      <c r="L132" s="344"/>
      <c r="N132" s="328"/>
      <c r="Z132" s="381"/>
      <c r="AC132" s="313"/>
    </row>
    <row r="133" spans="1:29" ht="21" customHeight="1">
      <c r="A133" s="312"/>
      <c r="B133" s="346" t="s">
        <v>1212</v>
      </c>
      <c r="C133" s="344"/>
      <c r="D133" s="344"/>
      <c r="E133" s="377"/>
      <c r="F133" s="344"/>
      <c r="G133" s="344"/>
      <c r="H133" s="344"/>
      <c r="I133" s="344"/>
      <c r="J133" s="344"/>
      <c r="K133" s="344"/>
      <c r="L133" s="344"/>
      <c r="N133" s="328"/>
      <c r="Y133" s="911" t="s">
        <v>1213</v>
      </c>
      <c r="Z133" s="912"/>
      <c r="AA133" s="912"/>
      <c r="AB133" s="913"/>
      <c r="AC133" s="313"/>
    </row>
    <row r="134" spans="1:29" ht="22.5" customHeight="1">
      <c r="A134" s="312"/>
      <c r="B134" s="467"/>
      <c r="C134" s="384"/>
      <c r="D134" s="344"/>
      <c r="E134" s="385"/>
      <c r="H134" s="909" t="s">
        <v>1152</v>
      </c>
      <c r="I134" s="909"/>
      <c r="N134" s="328"/>
      <c r="Y134" s="369" t="s">
        <v>1152</v>
      </c>
      <c r="Z134" s="370"/>
      <c r="AA134" s="370"/>
      <c r="AB134" s="356"/>
      <c r="AC134" s="313"/>
    </row>
    <row r="135" spans="1:29" ht="22.5" customHeight="1">
      <c r="A135" s="312"/>
      <c r="B135" s="467"/>
      <c r="C135" s="344"/>
      <c r="D135" s="344"/>
      <c r="E135" s="377"/>
      <c r="H135" s="909"/>
      <c r="I135" s="909"/>
      <c r="J135" s="349"/>
      <c r="K135" s="349"/>
      <c r="L135" s="349"/>
      <c r="M135" s="349"/>
      <c r="N135" s="328"/>
      <c r="Y135" s="351"/>
      <c r="Z135" s="352"/>
      <c r="AA135" s="352"/>
      <c r="AB135" s="387"/>
      <c r="AC135" s="313"/>
    </row>
    <row r="136" spans="1:29" ht="22.5" customHeight="1">
      <c r="A136" s="312"/>
      <c r="B136" s="326"/>
      <c r="C136" s="344"/>
      <c r="D136" s="344"/>
      <c r="E136" s="344"/>
      <c r="H136" s="909" t="s">
        <v>1214</v>
      </c>
      <c r="I136" s="909"/>
      <c r="J136" s="910" t="str">
        <f>VLOOKUP(P10,Emp_data!A:V,22,0)</f>
        <v>Mr. Dusadee Muangkaew</v>
      </c>
      <c r="K136" s="910"/>
      <c r="L136" s="910"/>
      <c r="M136" s="910"/>
      <c r="N136" s="328"/>
      <c r="Y136" s="388"/>
      <c r="Z136" s="389"/>
      <c r="AA136" s="389"/>
      <c r="AB136" s="333"/>
      <c r="AC136" s="313"/>
    </row>
    <row r="137" spans="1:29" ht="22.5" customHeight="1">
      <c r="A137" s="312"/>
      <c r="B137" s="259"/>
      <c r="C137" s="349"/>
      <c r="D137" s="349"/>
      <c r="E137" s="349"/>
      <c r="H137" s="349"/>
      <c r="I137" s="349"/>
      <c r="J137" s="917" t="s">
        <v>1280</v>
      </c>
      <c r="K137" s="917"/>
      <c r="L137" s="917"/>
      <c r="M137" s="917"/>
      <c r="N137" s="333"/>
      <c r="Y137" s="911" t="s">
        <v>1216</v>
      </c>
      <c r="Z137" s="912"/>
      <c r="AA137" s="912"/>
      <c r="AB137" s="913"/>
      <c r="AC137" s="313"/>
    </row>
    <row r="138" spans="1:29" ht="13.5" customHeight="1">
      <c r="A138" s="312"/>
      <c r="B138" s="342"/>
      <c r="C138" s="342"/>
      <c r="D138" s="342"/>
      <c r="E138" s="342"/>
      <c r="F138" s="317"/>
      <c r="G138" s="317"/>
      <c r="H138" s="342"/>
      <c r="I138" s="342"/>
      <c r="J138" s="342"/>
      <c r="K138" s="342"/>
      <c r="L138" s="342"/>
      <c r="AC138" s="313"/>
    </row>
    <row r="139" spans="1:29" ht="27" customHeight="1">
      <c r="A139" s="312"/>
      <c r="B139" s="1106" t="s">
        <v>1281</v>
      </c>
      <c r="C139" s="1107"/>
      <c r="D139" s="1107"/>
      <c r="E139" s="1107"/>
      <c r="F139" s="1107"/>
      <c r="G139" s="1107"/>
      <c r="H139" s="1107"/>
      <c r="I139" s="1107"/>
      <c r="J139" s="1107"/>
      <c r="K139" s="1107"/>
      <c r="L139" s="1107"/>
      <c r="M139" s="1107"/>
      <c r="N139" s="1108"/>
      <c r="U139" s="911" t="s">
        <v>1218</v>
      </c>
      <c r="V139" s="912"/>
      <c r="W139" s="912"/>
      <c r="X139" s="913"/>
      <c r="Y139" s="911" t="s">
        <v>1219</v>
      </c>
      <c r="Z139" s="912"/>
      <c r="AA139" s="912"/>
      <c r="AB139" s="913"/>
      <c r="AC139" s="313"/>
    </row>
    <row r="140" spans="1:29" ht="21" customHeight="1">
      <c r="A140" s="312"/>
      <c r="B140" s="467" t="s">
        <v>1211</v>
      </c>
      <c r="C140" s="344"/>
      <c r="D140" s="344"/>
      <c r="E140" s="344"/>
      <c r="F140" s="344"/>
      <c r="G140" s="344"/>
      <c r="L140" s="344"/>
      <c r="M140" s="317"/>
      <c r="N140" s="414"/>
      <c r="U140" s="369" t="s">
        <v>1152</v>
      </c>
      <c r="V140" s="370"/>
      <c r="W140" s="370"/>
      <c r="X140" s="356"/>
      <c r="Y140" s="351" t="s">
        <v>1152</v>
      </c>
      <c r="Z140" s="352"/>
      <c r="AA140" s="352"/>
      <c r="AB140" s="387"/>
      <c r="AC140" s="313"/>
    </row>
    <row r="141" spans="1:29" ht="21" customHeight="1">
      <c r="A141" s="312"/>
      <c r="B141" s="346" t="s">
        <v>1212</v>
      </c>
      <c r="C141" s="344"/>
      <c r="D141" s="344"/>
      <c r="E141" s="344"/>
      <c r="F141" s="344"/>
      <c r="G141" s="344"/>
      <c r="H141" s="344"/>
      <c r="I141" s="344"/>
      <c r="J141" s="344"/>
      <c r="K141" s="344"/>
      <c r="L141" s="344"/>
      <c r="N141" s="415"/>
      <c r="U141" s="351"/>
      <c r="V141" s="352"/>
      <c r="W141" s="352"/>
      <c r="X141" s="387"/>
      <c r="Y141" s="351"/>
      <c r="Z141" s="352"/>
      <c r="AA141" s="352"/>
      <c r="AB141" s="387"/>
      <c r="AC141" s="313"/>
    </row>
    <row r="142" spans="1:29" ht="21" customHeight="1">
      <c r="A142" s="312"/>
      <c r="B142" s="346"/>
      <c r="C142" s="344"/>
      <c r="D142" s="344"/>
      <c r="E142" s="344"/>
      <c r="F142" s="344"/>
      <c r="G142" s="344"/>
      <c r="H142" s="909" t="s">
        <v>1152</v>
      </c>
      <c r="I142" s="909"/>
      <c r="N142" s="415"/>
      <c r="U142" s="351"/>
      <c r="V142" s="352"/>
      <c r="W142" s="352"/>
      <c r="X142" s="387"/>
      <c r="Y142" s="351"/>
      <c r="Z142" s="352"/>
      <c r="AA142" s="352"/>
      <c r="AB142" s="387"/>
      <c r="AC142" s="313"/>
    </row>
    <row r="143" spans="1:29" ht="21" customHeight="1">
      <c r="A143" s="312"/>
      <c r="B143" s="346"/>
      <c r="C143" s="344"/>
      <c r="D143" s="344"/>
      <c r="E143" s="344"/>
      <c r="F143" s="344"/>
      <c r="G143" s="344"/>
      <c r="H143" s="909"/>
      <c r="I143" s="909"/>
      <c r="J143" s="349"/>
      <c r="K143" s="349"/>
      <c r="L143" s="349"/>
      <c r="M143" s="349"/>
      <c r="N143" s="415"/>
      <c r="U143" s="911" t="s">
        <v>1216</v>
      </c>
      <c r="V143" s="912"/>
      <c r="W143" s="912"/>
      <c r="X143" s="913"/>
      <c r="Y143" s="911" t="s">
        <v>1216</v>
      </c>
      <c r="Z143" s="912"/>
      <c r="AA143" s="912"/>
      <c r="AB143" s="913"/>
      <c r="AC143" s="313"/>
    </row>
    <row r="144" spans="1:29" ht="21" customHeight="1">
      <c r="A144" s="312"/>
      <c r="B144" s="346"/>
      <c r="C144" s="344"/>
      <c r="D144" s="344"/>
      <c r="E144" s="344"/>
      <c r="F144" s="344"/>
      <c r="G144" s="344"/>
      <c r="H144" s="909" t="s">
        <v>1214</v>
      </c>
      <c r="I144" s="909"/>
      <c r="J144" s="910" t="str">
        <f>VLOOKUP(P10,Emp_data!A:W,23,0)</f>
        <v>Mr. Kazuya Oda</v>
      </c>
      <c r="K144" s="910"/>
      <c r="L144" s="910"/>
      <c r="M144" s="910"/>
      <c r="N144" s="415"/>
      <c r="S144" s="392"/>
      <c r="T144" s="392"/>
      <c r="U144" s="392"/>
      <c r="V144" s="392"/>
      <c r="W144" s="392"/>
      <c r="X144" s="392"/>
      <c r="Y144" s="392"/>
      <c r="Z144" s="392"/>
      <c r="AC144" s="313"/>
    </row>
    <row r="145" spans="1:29" ht="21" customHeight="1">
      <c r="A145" s="312"/>
      <c r="B145" s="393"/>
      <c r="C145" s="349"/>
      <c r="D145" s="349"/>
      <c r="E145" s="349"/>
      <c r="F145" s="349"/>
      <c r="G145" s="349"/>
      <c r="H145" s="349"/>
      <c r="I145" s="349"/>
      <c r="J145" s="917" t="s">
        <v>1280</v>
      </c>
      <c r="K145" s="917"/>
      <c r="L145" s="917"/>
      <c r="M145" s="917"/>
      <c r="N145" s="476"/>
      <c r="S145" s="392"/>
      <c r="T145" s="392"/>
      <c r="U145" s="392"/>
      <c r="V145" s="392"/>
      <c r="W145" s="392"/>
      <c r="X145" s="392"/>
      <c r="Y145" s="392"/>
      <c r="Z145" s="392"/>
      <c r="AC145" s="313"/>
    </row>
    <row r="146" spans="1:29" ht="18" customHeight="1">
      <c r="A146" s="312"/>
      <c r="B146" s="344"/>
      <c r="C146" s="377" t="s">
        <v>1220</v>
      </c>
      <c r="D146" s="344"/>
      <c r="E146" s="344"/>
      <c r="F146" s="344"/>
      <c r="G146" s="344"/>
      <c r="H146" s="386"/>
      <c r="I146" s="386"/>
      <c r="J146" s="386"/>
      <c r="K146" s="386"/>
      <c r="L146" s="344"/>
      <c r="N146" s="391"/>
      <c r="S146" s="392"/>
      <c r="T146" s="392"/>
      <c r="U146" s="392"/>
      <c r="V146" s="392"/>
      <c r="W146" s="392"/>
      <c r="X146" s="392"/>
      <c r="Y146" s="392"/>
      <c r="Z146" s="392"/>
      <c r="AC146" s="313"/>
    </row>
    <row r="147" spans="1:29" ht="18" customHeight="1" thickBot="1">
      <c r="A147" s="394"/>
      <c r="B147" s="395"/>
      <c r="C147" s="396" t="s">
        <v>1221</v>
      </c>
      <c r="D147" s="395"/>
      <c r="E147" s="395"/>
      <c r="F147" s="395"/>
      <c r="G147" s="395"/>
      <c r="H147" s="395"/>
      <c r="I147" s="395"/>
      <c r="J147" s="395"/>
      <c r="K147" s="395"/>
      <c r="L147" s="395"/>
      <c r="M147" s="395"/>
      <c r="N147" s="395"/>
      <c r="O147" s="395"/>
      <c r="P147" s="395"/>
      <c r="Q147" s="395"/>
      <c r="R147" s="395"/>
      <c r="S147" s="395"/>
      <c r="T147" s="395"/>
      <c r="U147" s="395"/>
      <c r="V147" s="395"/>
      <c r="W147" s="395"/>
      <c r="X147" s="395"/>
      <c r="Y147" s="395"/>
      <c r="Z147" s="395"/>
      <c r="AA147" s="395"/>
      <c r="AB147" s="395"/>
      <c r="AC147" s="397"/>
    </row>
    <row r="148" spans="1:29" ht="15" customHeight="1">
      <c r="X148" s="398"/>
      <c r="Y148" s="398"/>
      <c r="Z148" s="398"/>
      <c r="AA148" s="455"/>
      <c r="AC148" s="455" t="s">
        <v>1170</v>
      </c>
    </row>
  </sheetData>
  <mergeCells count="154">
    <mergeCell ref="H144:I144"/>
    <mergeCell ref="H142:I143"/>
    <mergeCell ref="J144:M144"/>
    <mergeCell ref="J145:M145"/>
    <mergeCell ref="Y133:AB133"/>
    <mergeCell ref="Y137:AB137"/>
    <mergeCell ref="Y139:AB139"/>
    <mergeCell ref="Y143:AB143"/>
    <mergeCell ref="U139:X139"/>
    <mergeCell ref="U143:X143"/>
    <mergeCell ref="H134:I135"/>
    <mergeCell ref="H136:I136"/>
    <mergeCell ref="R126:V126"/>
    <mergeCell ref="R127:V127"/>
    <mergeCell ref="B126:N126"/>
    <mergeCell ref="B139:N139"/>
    <mergeCell ref="J136:M136"/>
    <mergeCell ref="J137:M137"/>
    <mergeCell ref="I2:AA3"/>
    <mergeCell ref="AB2:AC3"/>
    <mergeCell ref="B6:B7"/>
    <mergeCell ref="F6:H7"/>
    <mergeCell ref="I6:I7"/>
    <mergeCell ref="J6:K7"/>
    <mergeCell ref="N6:Q7"/>
    <mergeCell ref="X6:Y6"/>
    <mergeCell ref="Z6:AB7"/>
    <mergeCell ref="Y10:Z11"/>
    <mergeCell ref="W12:Z13"/>
    <mergeCell ref="B14:B17"/>
    <mergeCell ref="C14:G15"/>
    <mergeCell ref="N14:N17"/>
    <mergeCell ref="T14:T15"/>
    <mergeCell ref="U14:U15"/>
    <mergeCell ref="B8:B13"/>
    <mergeCell ref="K8:M9"/>
    <mergeCell ref="O8:Q9"/>
    <mergeCell ref="U8:U13"/>
    <mergeCell ref="K10:M11"/>
    <mergeCell ref="P10:Q11"/>
    <mergeCell ref="AD14:AO15"/>
    <mergeCell ref="T16:T17"/>
    <mergeCell ref="U16:U17"/>
    <mergeCell ref="AD16:AO17"/>
    <mergeCell ref="L12:Q12"/>
    <mergeCell ref="L13:Q13"/>
    <mergeCell ref="AA12:AB13"/>
    <mergeCell ref="R8:T13"/>
    <mergeCell ref="B19:J21"/>
    <mergeCell ref="K19:T21"/>
    <mergeCell ref="U19:V21"/>
    <mergeCell ref="W19:AB19"/>
    <mergeCell ref="W20:AB20"/>
    <mergeCell ref="W21:X21"/>
    <mergeCell ref="Y21:Z21"/>
    <mergeCell ref="AA21:AB21"/>
    <mergeCell ref="B22:J24"/>
    <mergeCell ref="K22:T24"/>
    <mergeCell ref="U22:V24"/>
    <mergeCell ref="W22:X22"/>
    <mergeCell ref="Y22:Z22"/>
    <mergeCell ref="AA22:AB22"/>
    <mergeCell ref="W23:X23"/>
    <mergeCell ref="Y23:Z23"/>
    <mergeCell ref="AA23:AB23"/>
    <mergeCell ref="W24:X24"/>
    <mergeCell ref="Y24:Z24"/>
    <mergeCell ref="AA24:AB24"/>
    <mergeCell ref="B25:B28"/>
    <mergeCell ref="C25:C28"/>
    <mergeCell ref="D25:D28"/>
    <mergeCell ref="E25:E28"/>
    <mergeCell ref="K25:T25"/>
    <mergeCell ref="K26:T26"/>
    <mergeCell ref="K34:T34"/>
    <mergeCell ref="K35:T35"/>
    <mergeCell ref="G36:J36"/>
    <mergeCell ref="K36:T36"/>
    <mergeCell ref="B29:B48"/>
    <mergeCell ref="C29:C48"/>
    <mergeCell ref="D29:D38"/>
    <mergeCell ref="E29:E38"/>
    <mergeCell ref="K29:T29"/>
    <mergeCell ref="G30:J30"/>
    <mergeCell ref="K30:T30"/>
    <mergeCell ref="G32:J32"/>
    <mergeCell ref="K32:T32"/>
    <mergeCell ref="K33:T33"/>
    <mergeCell ref="K46:T46"/>
    <mergeCell ref="K47:T47"/>
    <mergeCell ref="G40:J40"/>
    <mergeCell ref="K40:T40"/>
    <mergeCell ref="D41:D48"/>
    <mergeCell ref="E41:E48"/>
    <mergeCell ref="K41:T41"/>
    <mergeCell ref="K42:T42"/>
    <mergeCell ref="K43:T43"/>
    <mergeCell ref="K44:T44"/>
    <mergeCell ref="G38:J38"/>
    <mergeCell ref="K38:T38"/>
    <mergeCell ref="AE59:AG59"/>
    <mergeCell ref="AJ59:AL59"/>
    <mergeCell ref="AO59:AQ59"/>
    <mergeCell ref="H55:I56"/>
    <mergeCell ref="J55:M56"/>
    <mergeCell ref="U55:Z55"/>
    <mergeCell ref="H57:I58"/>
    <mergeCell ref="J57:M58"/>
    <mergeCell ref="U57:Z57"/>
    <mergeCell ref="B99:C100"/>
    <mergeCell ref="B101:C102"/>
    <mergeCell ref="D101:G102"/>
    <mergeCell ref="B103:C104"/>
    <mergeCell ref="D103:G104"/>
    <mergeCell ref="B117:C118"/>
    <mergeCell ref="B71:H71"/>
    <mergeCell ref="B81:C82"/>
    <mergeCell ref="B83:C84"/>
    <mergeCell ref="D83:G84"/>
    <mergeCell ref="B85:C86"/>
    <mergeCell ref="D85:G86"/>
    <mergeCell ref="B127:L127"/>
    <mergeCell ref="B128:B129"/>
    <mergeCell ref="I128:I129"/>
    <mergeCell ref="B130:B131"/>
    <mergeCell ref="I130:I131"/>
    <mergeCell ref="B119:C120"/>
    <mergeCell ref="D119:G120"/>
    <mergeCell ref="B121:C122"/>
    <mergeCell ref="D121:G122"/>
    <mergeCell ref="V6:W7"/>
    <mergeCell ref="W10:W11"/>
    <mergeCell ref="AA10:AA11"/>
    <mergeCell ref="U54:V54"/>
    <mergeCell ref="W54:X54"/>
    <mergeCell ref="Y54:Z54"/>
    <mergeCell ref="AA54:AB54"/>
    <mergeCell ref="Z126:AB126"/>
    <mergeCell ref="Z131:AB131"/>
    <mergeCell ref="AB66:AC67"/>
    <mergeCell ref="I66:AA67"/>
    <mergeCell ref="H61:I62"/>
    <mergeCell ref="J61:M62"/>
    <mergeCell ref="U61:AB62"/>
    <mergeCell ref="B69:AB70"/>
    <mergeCell ref="H59:I60"/>
    <mergeCell ref="J59:M60"/>
    <mergeCell ref="U59:Z59"/>
    <mergeCell ref="H51:I52"/>
    <mergeCell ref="J51:M52"/>
    <mergeCell ref="H53:I54"/>
    <mergeCell ref="J53:M54"/>
    <mergeCell ref="D39:D40"/>
    <mergeCell ref="E39:E40"/>
  </mergeCells>
  <printOptions horizontalCentered="1" verticalCentered="1"/>
  <pageMargins left="3.937007874015748E-2" right="3.937007874015748E-2" top="0" bottom="0.15748031496062992" header="0" footer="0.35433070866141736"/>
  <pageSetup paperSize="9" scale="55" orientation="portrait" horizontalDpi="300" verticalDpi="300" r:id="rId1"/>
  <headerFooter alignWithMargins="0"/>
  <rowBreaks count="1" manualBreakCount="1">
    <brk id="64" max="28" man="1"/>
  </row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1F8D02-F9B8-40D6-88A6-B001BC0F31B7}">
  <sheetPr>
    <tabColor rgb="FF92D050"/>
  </sheetPr>
  <dimension ref="A1:AR171"/>
  <sheetViews>
    <sheetView view="pageBreakPreview" topLeftCell="A58" zoomScale="96" zoomScaleNormal="85" zoomScaleSheetLayoutView="70" zoomScalePageLayoutView="90" workbookViewId="0">
      <selection activeCell="AB73" sqref="AB73"/>
    </sheetView>
  </sheetViews>
  <sheetFormatPr defaultColWidth="6.625" defaultRowHeight="13.35" customHeight="1"/>
  <cols>
    <col min="1" max="1" width="1.625" style="327" customWidth="1"/>
    <col min="2" max="5" width="6.625" style="327" customWidth="1"/>
    <col min="6" max="6" width="3.875" style="327" customWidth="1"/>
    <col min="7" max="28" width="6.625" style="327" customWidth="1"/>
    <col min="29" max="29" width="1.625" style="327" customWidth="1"/>
    <col min="30" max="16384" width="6.625" style="327"/>
  </cols>
  <sheetData>
    <row r="1" spans="1:38" ht="19.5" customHeight="1" thickBot="1">
      <c r="W1" s="477"/>
      <c r="X1" s="398"/>
      <c r="Y1" s="398"/>
      <c r="Z1" s="398"/>
      <c r="AA1" s="398"/>
      <c r="AB1" s="398"/>
      <c r="AC1" s="478" t="s">
        <v>1282</v>
      </c>
    </row>
    <row r="2" spans="1:38" ht="19.5" customHeight="1">
      <c r="A2" s="416"/>
      <c r="B2" s="417"/>
      <c r="C2" s="417"/>
      <c r="D2" s="417"/>
      <c r="E2" s="417"/>
      <c r="F2" s="417"/>
      <c r="G2" s="417"/>
      <c r="H2" s="417"/>
      <c r="I2" s="1109" t="s">
        <v>1283</v>
      </c>
      <c r="J2" s="1109"/>
      <c r="K2" s="1109"/>
      <c r="L2" s="1109"/>
      <c r="M2" s="1109"/>
      <c r="N2" s="1109"/>
      <c r="O2" s="1109"/>
      <c r="P2" s="1109"/>
      <c r="Q2" s="1109"/>
      <c r="R2" s="1109"/>
      <c r="S2" s="1109"/>
      <c r="T2" s="1109"/>
      <c r="U2" s="1109"/>
      <c r="V2" s="1109"/>
      <c r="W2" s="1109"/>
      <c r="X2" s="1109"/>
      <c r="Y2" s="1109"/>
      <c r="Z2" s="1109"/>
      <c r="AA2" s="1109"/>
      <c r="AB2" s="1118" t="s">
        <v>1284</v>
      </c>
      <c r="AC2" s="1119"/>
    </row>
    <row r="3" spans="1:38" ht="19.5" customHeight="1">
      <c r="A3" s="418"/>
      <c r="B3" s="419"/>
      <c r="C3" s="419"/>
      <c r="D3" s="419"/>
      <c r="E3" s="419"/>
      <c r="F3" s="419"/>
      <c r="G3" s="419"/>
      <c r="H3" s="419"/>
      <c r="I3" s="1110"/>
      <c r="J3" s="1110"/>
      <c r="K3" s="1110"/>
      <c r="L3" s="1110"/>
      <c r="M3" s="1110"/>
      <c r="N3" s="1110"/>
      <c r="O3" s="1110"/>
      <c r="P3" s="1110"/>
      <c r="Q3" s="1110"/>
      <c r="R3" s="1110"/>
      <c r="S3" s="1110"/>
      <c r="T3" s="1110"/>
      <c r="U3" s="1110"/>
      <c r="V3" s="1110"/>
      <c r="W3" s="1110"/>
      <c r="X3" s="1110"/>
      <c r="Y3" s="1110"/>
      <c r="Z3" s="1110"/>
      <c r="AA3" s="1110"/>
      <c r="AB3" s="1120"/>
      <c r="AC3" s="1121"/>
    </row>
    <row r="4" spans="1:38" ht="19.5" customHeight="1">
      <c r="A4" s="420"/>
      <c r="B4" s="317"/>
      <c r="C4" s="317"/>
      <c r="D4" s="317"/>
      <c r="E4" s="479"/>
      <c r="F4" s="479"/>
      <c r="G4" s="479"/>
      <c r="H4" s="479"/>
      <c r="I4" s="479"/>
      <c r="J4" s="479"/>
      <c r="K4" s="479"/>
      <c r="L4" s="479"/>
      <c r="M4" s="479"/>
      <c r="N4" s="479"/>
      <c r="O4" s="479"/>
      <c r="P4" s="480"/>
      <c r="Q4" s="480"/>
      <c r="R4" s="480"/>
      <c r="S4" s="481"/>
      <c r="T4" s="480"/>
      <c r="W4" s="480"/>
      <c r="X4" s="480"/>
      <c r="Y4" s="480"/>
      <c r="Z4" s="480"/>
      <c r="AA4" s="480"/>
      <c r="AB4" s="480"/>
      <c r="AC4" s="482"/>
    </row>
    <row r="5" spans="1:38" ht="23.25" customHeight="1" thickBot="1">
      <c r="A5" s="425"/>
      <c r="B5" s="426" t="s">
        <v>1224</v>
      </c>
      <c r="C5" s="413"/>
      <c r="D5" s="413"/>
      <c r="E5" s="413"/>
      <c r="F5" s="413"/>
      <c r="G5" s="413"/>
      <c r="H5" s="413"/>
      <c r="I5" s="413"/>
      <c r="J5" s="413"/>
      <c r="K5" s="413"/>
      <c r="L5" s="413"/>
      <c r="N5" s="413"/>
      <c r="O5" s="413"/>
      <c r="Q5" s="413"/>
      <c r="R5" s="413"/>
      <c r="T5" s="413"/>
      <c r="V5" s="413"/>
      <c r="W5" s="413"/>
      <c r="X5" s="413"/>
      <c r="Y5" s="413"/>
      <c r="Z5" s="413"/>
      <c r="AA5" s="413"/>
      <c r="AC5" s="313"/>
    </row>
    <row r="6" spans="1:38" ht="21" customHeight="1">
      <c r="A6" s="312"/>
      <c r="B6" s="1074">
        <v>1</v>
      </c>
      <c r="C6" s="146" t="s">
        <v>1010</v>
      </c>
      <c r="D6" s="147"/>
      <c r="E6" s="148"/>
      <c r="F6" s="1075">
        <f>VLOOKUP(P10,Emp_data!A:Z,26,0)</f>
        <v>45566</v>
      </c>
      <c r="G6" s="1075"/>
      <c r="H6" s="1075"/>
      <c r="I6" s="1077" t="s">
        <v>1011</v>
      </c>
      <c r="J6" s="1075">
        <f>VLOOKUP(P10,Emp_data!A:AA,27,0)</f>
        <v>45747</v>
      </c>
      <c r="K6" s="1078"/>
      <c r="L6" s="149" t="s">
        <v>1012</v>
      </c>
      <c r="M6" s="148"/>
      <c r="N6" s="1075">
        <f>VLOOKUP(P10,Emp_data!A:K,11,0)</f>
        <v>41148</v>
      </c>
      <c r="O6" s="1075"/>
      <c r="P6" s="1075"/>
      <c r="Q6" s="1078"/>
      <c r="R6" s="149" t="s">
        <v>1225</v>
      </c>
      <c r="S6" s="148"/>
      <c r="T6" s="148"/>
      <c r="U6" s="148"/>
      <c r="V6" s="1075">
        <f>VLOOKUP(P10,Emp_data!A:M,13,0)</f>
        <v>41267</v>
      </c>
      <c r="W6" s="1078"/>
      <c r="X6" s="1080" t="s">
        <v>1285</v>
      </c>
      <c r="Y6" s="1081"/>
      <c r="Z6" s="1075">
        <f>VLOOKUP(P10,Emp_data!A:N,14,0)</f>
        <v>45754</v>
      </c>
      <c r="AA6" s="1075"/>
      <c r="AB6" s="1115"/>
      <c r="AC6" s="313"/>
    </row>
    <row r="7" spans="1:38" s="124" customFormat="1" ht="21" customHeight="1">
      <c r="A7" s="145"/>
      <c r="B7" s="1051"/>
      <c r="C7" s="483" t="s">
        <v>1015</v>
      </c>
      <c r="D7" s="428"/>
      <c r="E7" s="429"/>
      <c r="F7" s="1076"/>
      <c r="G7" s="1076"/>
      <c r="H7" s="1076"/>
      <c r="I7" s="1036"/>
      <c r="J7" s="1076"/>
      <c r="K7" s="1079"/>
      <c r="L7" s="484" t="s">
        <v>1016</v>
      </c>
      <c r="M7" s="429"/>
      <c r="N7" s="1076"/>
      <c r="O7" s="1076"/>
      <c r="P7" s="1076"/>
      <c r="Q7" s="1079"/>
      <c r="R7" s="153" t="s">
        <v>1017</v>
      </c>
      <c r="S7" s="429"/>
      <c r="T7" s="429"/>
      <c r="U7" s="429"/>
      <c r="V7" s="1076"/>
      <c r="W7" s="1079"/>
      <c r="X7" s="484" t="s">
        <v>1018</v>
      </c>
      <c r="Y7" s="429"/>
      <c r="Z7" s="1076"/>
      <c r="AA7" s="1076"/>
      <c r="AB7" s="1116"/>
      <c r="AC7" s="430"/>
    </row>
    <row r="8" spans="1:38" s="431" customFormat="1" ht="21" customHeight="1">
      <c r="A8" s="427"/>
      <c r="B8" s="1037">
        <v>2</v>
      </c>
      <c r="C8" s="134"/>
      <c r="D8" s="134"/>
      <c r="E8" s="134"/>
      <c r="F8" s="134"/>
      <c r="G8" s="134"/>
      <c r="H8" s="154" t="s">
        <v>1019</v>
      </c>
      <c r="I8" s="134"/>
      <c r="J8" s="134" t="s">
        <v>7</v>
      </c>
      <c r="K8" s="1052" t="str">
        <f>VLOOKUP(P10,Emp_data!A:H,8,0)</f>
        <v>ACC</v>
      </c>
      <c r="L8" s="1052"/>
      <c r="M8" s="1053"/>
      <c r="N8" s="155" t="s">
        <v>8</v>
      </c>
      <c r="O8" s="1052" t="str">
        <f>VLOOKUP(P10,Emp_data!A:I,9,0)</f>
        <v>Financial,ACC,Costing</v>
      </c>
      <c r="P8" s="1052"/>
      <c r="Q8" s="1056"/>
      <c r="R8" s="1097" t="e" vm="41">
        <f>INDEX(Emp_pic!$C:$C,MATCH(Supervise!$P$10,Emp_pic!$A:$A,0))</f>
        <v>#VALUE!</v>
      </c>
      <c r="S8" s="1098"/>
      <c r="T8" s="1099"/>
      <c r="U8" s="1058">
        <v>3</v>
      </c>
      <c r="V8" s="157" t="s">
        <v>1020</v>
      </c>
      <c r="W8" s="134"/>
      <c r="X8" s="134"/>
      <c r="Y8" s="134"/>
      <c r="Z8" s="134"/>
      <c r="AA8" s="124"/>
      <c r="AB8" s="158"/>
      <c r="AC8" s="313"/>
    </row>
    <row r="9" spans="1:38" s="124" customFormat="1" ht="21" customHeight="1">
      <c r="A9" s="145"/>
      <c r="B9" s="1038"/>
      <c r="C9" s="432"/>
      <c r="D9" s="432"/>
      <c r="E9" s="431"/>
      <c r="F9" s="431"/>
      <c r="G9" s="431"/>
      <c r="H9" s="161" t="s">
        <v>1021</v>
      </c>
      <c r="I9" s="433"/>
      <c r="J9" s="433"/>
      <c r="K9" s="1054"/>
      <c r="L9" s="1054"/>
      <c r="M9" s="1055"/>
      <c r="N9" s="178"/>
      <c r="O9" s="1054"/>
      <c r="P9" s="1054"/>
      <c r="Q9" s="1057"/>
      <c r="R9" s="1100"/>
      <c r="S9" s="1101"/>
      <c r="T9" s="1102"/>
      <c r="U9" s="1059"/>
      <c r="V9" s="166" t="s">
        <v>1022</v>
      </c>
      <c r="W9" s="431"/>
      <c r="X9" s="431"/>
      <c r="Y9" s="431"/>
      <c r="Z9" s="431"/>
      <c r="AA9" s="431"/>
      <c r="AB9" s="435"/>
      <c r="AC9" s="430"/>
      <c r="AE9" s="159"/>
      <c r="AF9" s="159"/>
      <c r="AG9" s="159"/>
      <c r="AH9" s="159"/>
      <c r="AI9" s="159"/>
      <c r="AJ9" s="159"/>
      <c r="AK9" s="159"/>
      <c r="AL9" s="159"/>
    </row>
    <row r="10" spans="1:38" s="431" customFormat="1" ht="21" customHeight="1">
      <c r="A10" s="427"/>
      <c r="B10" s="1038"/>
      <c r="C10" s="168" t="s">
        <v>1286</v>
      </c>
      <c r="D10" s="168"/>
      <c r="E10" s="168"/>
      <c r="F10" s="168"/>
      <c r="G10" s="169"/>
      <c r="H10" s="170" t="s">
        <v>1024</v>
      </c>
      <c r="I10" s="124"/>
      <c r="J10" s="171"/>
      <c r="K10" s="1061" t="str">
        <f>VLOOKUP(P10,Emp_data!A:J,10,0)</f>
        <v>Junior Manager</v>
      </c>
      <c r="L10" s="1061"/>
      <c r="M10" s="1062"/>
      <c r="N10" s="170" t="s">
        <v>1025</v>
      </c>
      <c r="O10" s="124"/>
      <c r="P10" s="1061">
        <v>11028</v>
      </c>
      <c r="Q10" s="1034"/>
      <c r="R10" s="1100"/>
      <c r="S10" s="1101"/>
      <c r="T10" s="1102"/>
      <c r="U10" s="1059"/>
      <c r="V10" s="124"/>
      <c r="W10" s="922">
        <f>VLOOKUP(P10,Emp_data!A:X,24,0)</f>
        <v>0</v>
      </c>
      <c r="X10" s="173" t="s">
        <v>1026</v>
      </c>
      <c r="Y10" s="1016" t="s">
        <v>1027</v>
      </c>
      <c r="Z10" s="1016"/>
      <c r="AA10" s="922">
        <f>VLOOKUP(P10,Emp_data!A:Y,25,0)</f>
        <v>0</v>
      </c>
      <c r="AB10" s="175" t="s">
        <v>1028</v>
      </c>
      <c r="AC10" s="313"/>
      <c r="AE10" s="436"/>
      <c r="AF10" s="436"/>
      <c r="AG10" s="436"/>
      <c r="AH10" s="436"/>
      <c r="AI10" s="436"/>
      <c r="AJ10" s="436"/>
      <c r="AK10" s="436"/>
      <c r="AL10" s="436"/>
    </row>
    <row r="11" spans="1:38" s="124" customFormat="1" ht="21" customHeight="1" thickBot="1">
      <c r="A11" s="145"/>
      <c r="B11" s="1038"/>
      <c r="C11" s="176" t="s">
        <v>1287</v>
      </c>
      <c r="D11" s="437"/>
      <c r="E11" s="437"/>
      <c r="F11" s="437"/>
      <c r="G11" s="438"/>
      <c r="H11" s="177" t="s">
        <v>1030</v>
      </c>
      <c r="I11" s="431"/>
      <c r="J11" s="439"/>
      <c r="K11" s="1063"/>
      <c r="L11" s="1063"/>
      <c r="M11" s="1064"/>
      <c r="N11" s="178" t="s">
        <v>1031</v>
      </c>
      <c r="O11" s="433"/>
      <c r="P11" s="1063"/>
      <c r="Q11" s="1065"/>
      <c r="R11" s="1100"/>
      <c r="S11" s="1101"/>
      <c r="T11" s="1102"/>
      <c r="U11" s="1059"/>
      <c r="V11" s="431"/>
      <c r="W11" s="922"/>
      <c r="X11" s="179" t="s">
        <v>1288</v>
      </c>
      <c r="Y11" s="1016"/>
      <c r="Z11" s="1016"/>
      <c r="AA11" s="923"/>
      <c r="AB11" s="180" t="s">
        <v>1033</v>
      </c>
      <c r="AC11" s="430"/>
    </row>
    <row r="12" spans="1:38" s="431" customFormat="1" ht="21" customHeight="1">
      <c r="A12" s="427"/>
      <c r="B12" s="1038"/>
      <c r="C12" s="124"/>
      <c r="D12" s="160"/>
      <c r="E12" s="124"/>
      <c r="F12" s="124"/>
      <c r="G12" s="124"/>
      <c r="H12" s="181" t="s">
        <v>1034</v>
      </c>
      <c r="I12" s="182"/>
      <c r="J12" s="182" t="s">
        <v>1035</v>
      </c>
      <c r="K12" s="1061" t="str">
        <f>VLOOKUP(P10,Emp_data!A:E,5,0)&amp;" "&amp;VLOOKUP(P10,Emp_data!A:F,6,0)</f>
        <v>น.ส. วิชญา  อิสสรารักษ์</v>
      </c>
      <c r="L12" s="1061"/>
      <c r="M12" s="1061"/>
      <c r="N12" s="1061"/>
      <c r="O12" s="1061"/>
      <c r="P12" s="1061"/>
      <c r="Q12" s="1034"/>
      <c r="R12" s="1100"/>
      <c r="S12" s="1101"/>
      <c r="T12" s="1102"/>
      <c r="U12" s="1059"/>
      <c r="V12" s="124"/>
      <c r="W12" s="953" t="s">
        <v>1036</v>
      </c>
      <c r="X12" s="953"/>
      <c r="Y12" s="953"/>
      <c r="Z12" s="953"/>
      <c r="AA12" s="918">
        <f>AA10</f>
        <v>0</v>
      </c>
      <c r="AB12" s="919"/>
      <c r="AC12" s="313"/>
    </row>
    <row r="13" spans="1:38" s="124" customFormat="1" ht="21" customHeight="1" thickBot="1">
      <c r="A13" s="145"/>
      <c r="B13" s="1051"/>
      <c r="C13" s="150"/>
      <c r="D13" s="440"/>
      <c r="E13" s="429"/>
      <c r="F13" s="429"/>
      <c r="G13" s="429"/>
      <c r="H13" s="153" t="s">
        <v>1037</v>
      </c>
      <c r="I13" s="429"/>
      <c r="J13" s="441" t="s">
        <v>1038</v>
      </c>
      <c r="K13" s="1095" t="str">
        <f>VLOOKUP(P10,Emp_data!A:B,2,0)&amp;" "&amp;VLOOKUP(P10,Emp_data!A:C,3,0)&amp;" "&amp;VLOOKUP(P10,Emp_data!A:D,4,0)</f>
        <v>Ms. Wichaya  Issararuk</v>
      </c>
      <c r="L13" s="1095"/>
      <c r="M13" s="1095"/>
      <c r="N13" s="1095"/>
      <c r="O13" s="1095"/>
      <c r="P13" s="1095"/>
      <c r="Q13" s="1096"/>
      <c r="R13" s="1103"/>
      <c r="S13" s="1104"/>
      <c r="T13" s="1105"/>
      <c r="U13" s="1060"/>
      <c r="V13" s="429"/>
      <c r="W13" s="1036"/>
      <c r="X13" s="1036"/>
      <c r="Y13" s="1036"/>
      <c r="Z13" s="1036"/>
      <c r="AA13" s="920"/>
      <c r="AB13" s="921"/>
      <c r="AC13" s="430"/>
    </row>
    <row r="14" spans="1:38" s="431" customFormat="1" ht="21" customHeight="1">
      <c r="A14" s="427"/>
      <c r="B14" s="1037">
        <v>4</v>
      </c>
      <c r="C14" s="1040" t="s">
        <v>1289</v>
      </c>
      <c r="D14" s="1040"/>
      <c r="E14" s="1040"/>
      <c r="F14" s="1040"/>
      <c r="G14" s="1040"/>
      <c r="H14" s="187" t="s">
        <v>1040</v>
      </c>
      <c r="I14" s="187" t="s">
        <v>1041</v>
      </c>
      <c r="J14" s="187" t="s">
        <v>1042</v>
      </c>
      <c r="K14" s="187" t="s">
        <v>1043</v>
      </c>
      <c r="L14" s="187" t="s">
        <v>1044</v>
      </c>
      <c r="M14" s="188" t="s">
        <v>1045</v>
      </c>
      <c r="N14" s="1042">
        <v>5</v>
      </c>
      <c r="O14" s="138" t="s">
        <v>1046</v>
      </c>
      <c r="P14" s="124"/>
      <c r="Q14" s="124"/>
      <c r="R14" s="137"/>
      <c r="S14" s="189"/>
      <c r="T14" s="1045" t="s">
        <v>1047</v>
      </c>
      <c r="U14" s="1092" t="s">
        <v>1230</v>
      </c>
      <c r="V14" s="134" t="s">
        <v>1049</v>
      </c>
      <c r="W14" s="124"/>
      <c r="X14" s="134"/>
      <c r="Y14" s="134"/>
      <c r="Z14" s="134"/>
      <c r="AA14" s="134"/>
      <c r="AB14" s="158"/>
      <c r="AC14" s="313"/>
    </row>
    <row r="15" spans="1:38" s="124" customFormat="1" ht="21" customHeight="1">
      <c r="A15" s="145"/>
      <c r="B15" s="1038"/>
      <c r="C15" s="1041"/>
      <c r="D15" s="1041"/>
      <c r="E15" s="1041"/>
      <c r="F15" s="1041"/>
      <c r="G15" s="1041"/>
      <c r="H15" s="191" t="s">
        <v>59</v>
      </c>
      <c r="I15" s="191" t="s">
        <v>59</v>
      </c>
      <c r="J15" s="191" t="s">
        <v>35</v>
      </c>
      <c r="K15" s="191" t="s">
        <v>35</v>
      </c>
      <c r="L15" s="191" t="s">
        <v>35</v>
      </c>
      <c r="M15" s="192" t="s">
        <v>35</v>
      </c>
      <c r="N15" s="1043"/>
      <c r="O15" s="193" t="s">
        <v>1050</v>
      </c>
      <c r="R15" s="194"/>
      <c r="S15" s="174"/>
      <c r="T15" s="1046"/>
      <c r="U15" s="1092"/>
      <c r="V15" s="166" t="s">
        <v>1051</v>
      </c>
      <c r="X15" s="166"/>
      <c r="AB15" s="167"/>
      <c r="AC15" s="313"/>
    </row>
    <row r="16" spans="1:38" s="124" customFormat="1" ht="21" customHeight="1">
      <c r="A16" s="145"/>
      <c r="B16" s="1038"/>
      <c r="C16" s="166" t="s">
        <v>1052</v>
      </c>
      <c r="D16" s="166"/>
      <c r="E16" s="166"/>
      <c r="F16" s="166"/>
      <c r="G16" s="166"/>
      <c r="H16" s="442" t="s">
        <v>1053</v>
      </c>
      <c r="I16" s="442" t="s">
        <v>1054</v>
      </c>
      <c r="J16" s="442" t="s">
        <v>1055</v>
      </c>
      <c r="K16" s="442" t="s">
        <v>1056</v>
      </c>
      <c r="L16" s="442" t="s">
        <v>1057</v>
      </c>
      <c r="M16" s="443" t="s">
        <v>1058</v>
      </c>
      <c r="N16" s="1043"/>
      <c r="O16" s="197" t="s">
        <v>1059</v>
      </c>
      <c r="P16" s="431"/>
      <c r="Q16" s="431"/>
      <c r="R16" s="444"/>
      <c r="S16" s="445"/>
      <c r="T16" s="1090" t="s">
        <v>1060</v>
      </c>
      <c r="U16" s="1092" t="s">
        <v>1230</v>
      </c>
      <c r="V16" s="431" t="s">
        <v>1231</v>
      </c>
      <c r="W16" s="431"/>
      <c r="X16" s="431"/>
      <c r="Y16" s="431"/>
      <c r="Z16" s="431"/>
      <c r="AA16" s="431"/>
      <c r="AB16" s="435"/>
      <c r="AC16" s="430"/>
    </row>
    <row r="17" spans="1:36" s="431" customFormat="1" ht="21" customHeight="1" thickBot="1">
      <c r="A17" s="427"/>
      <c r="B17" s="1039"/>
      <c r="C17" s="198" t="s">
        <v>1062</v>
      </c>
      <c r="D17" s="198"/>
      <c r="E17" s="198"/>
      <c r="F17" s="198"/>
      <c r="G17" s="198"/>
      <c r="H17" s="446"/>
      <c r="I17" s="446"/>
      <c r="J17" s="447"/>
      <c r="K17" s="447"/>
      <c r="L17" s="447"/>
      <c r="M17" s="448"/>
      <c r="N17" s="1044"/>
      <c r="O17" s="202" t="s">
        <v>1063</v>
      </c>
      <c r="P17" s="449"/>
      <c r="Q17" s="449"/>
      <c r="R17" s="450"/>
      <c r="S17" s="451"/>
      <c r="T17" s="1091"/>
      <c r="U17" s="1093"/>
      <c r="V17" s="198" t="s">
        <v>1064</v>
      </c>
      <c r="W17" s="449"/>
      <c r="X17" s="198"/>
      <c r="Y17" s="449"/>
      <c r="Z17" s="449"/>
      <c r="AA17" s="449"/>
      <c r="AB17" s="452"/>
      <c r="AC17" s="430"/>
    </row>
    <row r="18" spans="1:36" s="431" customFormat="1" ht="19.5" customHeight="1">
      <c r="A18" s="427"/>
      <c r="B18" s="485"/>
      <c r="C18" s="485"/>
      <c r="D18" s="485"/>
      <c r="E18" s="485"/>
      <c r="F18" s="485"/>
      <c r="G18" s="485"/>
      <c r="H18" s="485"/>
      <c r="I18" s="485"/>
      <c r="J18" s="485"/>
      <c r="K18" s="485"/>
      <c r="L18" s="485"/>
      <c r="M18" s="485"/>
      <c r="N18" s="485"/>
      <c r="O18" s="485"/>
      <c r="P18" s="485"/>
      <c r="Q18" s="485"/>
      <c r="R18" s="485"/>
      <c r="S18" s="485"/>
      <c r="T18" s="485"/>
      <c r="U18" s="485"/>
      <c r="V18" s="485"/>
      <c r="W18" s="485"/>
      <c r="X18" s="485"/>
      <c r="Y18" s="485"/>
      <c r="Z18" s="485"/>
      <c r="AA18" s="485"/>
      <c r="AB18" s="485"/>
      <c r="AC18" s="430"/>
    </row>
    <row r="19" spans="1:36" ht="19.5" customHeight="1">
      <c r="A19" s="312"/>
      <c r="B19" s="1017" t="s">
        <v>1290</v>
      </c>
      <c r="C19" s="1018"/>
      <c r="D19" s="1018"/>
      <c r="E19" s="1018"/>
      <c r="F19" s="1018"/>
      <c r="G19" s="1018"/>
      <c r="H19" s="1018"/>
      <c r="I19" s="1018"/>
      <c r="J19" s="1019"/>
      <c r="K19" s="1017" t="s">
        <v>1291</v>
      </c>
      <c r="L19" s="1018"/>
      <c r="M19" s="1018"/>
      <c r="N19" s="1018"/>
      <c r="O19" s="1018"/>
      <c r="P19" s="1018"/>
      <c r="Q19" s="1018"/>
      <c r="R19" s="1018"/>
      <c r="S19" s="1018"/>
      <c r="T19" s="1019"/>
      <c r="U19" s="1023" t="s">
        <v>1067</v>
      </c>
      <c r="V19" s="1024"/>
      <c r="W19" s="1027" t="s">
        <v>1292</v>
      </c>
      <c r="X19" s="1028"/>
      <c r="Y19" s="1028"/>
      <c r="Z19" s="1028"/>
      <c r="AA19" s="1028"/>
      <c r="AB19" s="1029"/>
      <c r="AC19" s="313"/>
      <c r="AF19" s="454"/>
      <c r="AG19" s="454"/>
      <c r="AH19" s="454"/>
      <c r="AI19" s="454"/>
      <c r="AJ19" s="454"/>
    </row>
    <row r="20" spans="1:36" ht="19.5" customHeight="1">
      <c r="A20" s="312"/>
      <c r="B20" s="1020"/>
      <c r="C20" s="1021"/>
      <c r="D20" s="1021"/>
      <c r="E20" s="1021"/>
      <c r="F20" s="1021"/>
      <c r="G20" s="1021"/>
      <c r="H20" s="1021"/>
      <c r="I20" s="1021"/>
      <c r="J20" s="1022"/>
      <c r="K20" s="1020"/>
      <c r="L20" s="1021"/>
      <c r="M20" s="1021"/>
      <c r="N20" s="1021"/>
      <c r="O20" s="1021"/>
      <c r="P20" s="1021"/>
      <c r="Q20" s="1021"/>
      <c r="R20" s="1021"/>
      <c r="S20" s="1021"/>
      <c r="T20" s="1022"/>
      <c r="U20" s="1025"/>
      <c r="V20" s="1026"/>
      <c r="W20" s="1030" t="s">
        <v>1069</v>
      </c>
      <c r="X20" s="1031"/>
      <c r="Y20" s="1031"/>
      <c r="Z20" s="1031"/>
      <c r="AA20" s="1031"/>
      <c r="AB20" s="1032"/>
      <c r="AC20" s="313"/>
      <c r="AE20" s="454"/>
      <c r="AF20" s="454"/>
      <c r="AG20" s="454"/>
      <c r="AH20" s="454"/>
      <c r="AI20" s="454"/>
      <c r="AJ20" s="454"/>
    </row>
    <row r="21" spans="1:36" ht="19.5" customHeight="1">
      <c r="A21" s="312"/>
      <c r="B21" s="1020"/>
      <c r="C21" s="1021"/>
      <c r="D21" s="1021"/>
      <c r="E21" s="1021"/>
      <c r="F21" s="1021"/>
      <c r="G21" s="1021"/>
      <c r="H21" s="1021"/>
      <c r="I21" s="1021"/>
      <c r="J21" s="1022"/>
      <c r="K21" s="1020"/>
      <c r="L21" s="1021"/>
      <c r="M21" s="1021"/>
      <c r="N21" s="1021"/>
      <c r="O21" s="1021"/>
      <c r="P21" s="1021"/>
      <c r="Q21" s="1021"/>
      <c r="R21" s="1021"/>
      <c r="S21" s="1021"/>
      <c r="T21" s="1022"/>
      <c r="U21" s="1025"/>
      <c r="V21" s="1026"/>
      <c r="W21" s="1033" t="s">
        <v>1070</v>
      </c>
      <c r="X21" s="1034"/>
      <c r="Y21" s="1033" t="s">
        <v>1071</v>
      </c>
      <c r="Z21" s="1034"/>
      <c r="AA21" s="1033" t="s">
        <v>1072</v>
      </c>
      <c r="AB21" s="1035"/>
      <c r="AC21" s="313"/>
    </row>
    <row r="22" spans="1:36" ht="19.5" customHeight="1">
      <c r="A22" s="312"/>
      <c r="B22" s="996" t="s">
        <v>1073</v>
      </c>
      <c r="C22" s="997"/>
      <c r="D22" s="997"/>
      <c r="E22" s="997"/>
      <c r="F22" s="997"/>
      <c r="G22" s="997"/>
      <c r="H22" s="997"/>
      <c r="I22" s="997"/>
      <c r="J22" s="998"/>
      <c r="K22" s="1002" t="s">
        <v>1074</v>
      </c>
      <c r="L22" s="1003"/>
      <c r="M22" s="1003"/>
      <c r="N22" s="1003"/>
      <c r="O22" s="1003"/>
      <c r="P22" s="1003"/>
      <c r="Q22" s="1003"/>
      <c r="R22" s="1003"/>
      <c r="S22" s="1003"/>
      <c r="T22" s="1004"/>
      <c r="U22" s="1008" t="s">
        <v>1075</v>
      </c>
      <c r="V22" s="1009"/>
      <c r="W22" s="1012" t="s">
        <v>1076</v>
      </c>
      <c r="X22" s="1013"/>
      <c r="Y22" s="1012" t="s">
        <v>1077</v>
      </c>
      <c r="Z22" s="1013"/>
      <c r="AA22" s="1012" t="s">
        <v>1078</v>
      </c>
      <c r="AB22" s="1013"/>
      <c r="AC22" s="313"/>
      <c r="AF22" s="454"/>
      <c r="AG22" s="454"/>
      <c r="AH22" s="454"/>
    </row>
    <row r="23" spans="1:36" ht="19.5" customHeight="1">
      <c r="A23" s="312"/>
      <c r="B23" s="996"/>
      <c r="C23" s="997"/>
      <c r="D23" s="997"/>
      <c r="E23" s="997"/>
      <c r="F23" s="997"/>
      <c r="G23" s="997"/>
      <c r="H23" s="997"/>
      <c r="I23" s="997"/>
      <c r="J23" s="998"/>
      <c r="K23" s="1002"/>
      <c r="L23" s="1003"/>
      <c r="M23" s="1003"/>
      <c r="N23" s="1003"/>
      <c r="O23" s="1003"/>
      <c r="P23" s="1003"/>
      <c r="Q23" s="1003"/>
      <c r="R23" s="1003"/>
      <c r="S23" s="1003"/>
      <c r="T23" s="1004"/>
      <c r="U23" s="1008"/>
      <c r="V23" s="1009"/>
      <c r="W23" s="1014" t="s">
        <v>1079</v>
      </c>
      <c r="X23" s="1015"/>
      <c r="Y23" s="1014" t="s">
        <v>1079</v>
      </c>
      <c r="Z23" s="1015"/>
      <c r="AA23" s="1014" t="s">
        <v>1079</v>
      </c>
      <c r="AB23" s="1015"/>
      <c r="AC23" s="313"/>
      <c r="AF23" s="454"/>
      <c r="AG23" s="454"/>
      <c r="AH23" s="454"/>
    </row>
    <row r="24" spans="1:36" ht="19.5" customHeight="1" thickBot="1">
      <c r="A24" s="312"/>
      <c r="B24" s="999"/>
      <c r="C24" s="1000"/>
      <c r="D24" s="1000"/>
      <c r="E24" s="1000"/>
      <c r="F24" s="1000"/>
      <c r="G24" s="1000"/>
      <c r="H24" s="1000"/>
      <c r="I24" s="1000"/>
      <c r="J24" s="1001"/>
      <c r="K24" s="1005"/>
      <c r="L24" s="1006"/>
      <c r="M24" s="1006"/>
      <c r="N24" s="1006"/>
      <c r="O24" s="1006"/>
      <c r="P24" s="1006"/>
      <c r="Q24" s="1006"/>
      <c r="R24" s="1006"/>
      <c r="S24" s="1006"/>
      <c r="T24" s="1007"/>
      <c r="U24" s="1010"/>
      <c r="V24" s="1011"/>
      <c r="W24" s="987" t="str">
        <f>VLOOKUP(P10,Emp_data!A:Q,17,0)</f>
        <v>MA</v>
      </c>
      <c r="X24" s="988"/>
      <c r="Y24" s="987" t="str">
        <f>VLOOKUP(P10,Emp_data!A:S,19,0)</f>
        <v>-</v>
      </c>
      <c r="Z24" s="988"/>
      <c r="AA24" s="987" t="str">
        <f>VLOOKUP(P10,Emp_data!A:U,21,0)</f>
        <v>-</v>
      </c>
      <c r="AB24" s="988"/>
      <c r="AC24" s="313"/>
      <c r="AE24" s="454"/>
      <c r="AF24" s="454"/>
      <c r="AG24" s="454"/>
      <c r="AH24" s="454"/>
    </row>
    <row r="25" spans="1:36" ht="36.950000000000003" customHeight="1" thickTop="1">
      <c r="A25" s="312"/>
      <c r="B25" s="976" t="s">
        <v>1293</v>
      </c>
      <c r="C25" s="979" t="s">
        <v>1081</v>
      </c>
      <c r="D25" s="989" t="s">
        <v>1294</v>
      </c>
      <c r="E25" s="992" t="s">
        <v>1083</v>
      </c>
      <c r="F25" s="486">
        <v>1</v>
      </c>
      <c r="G25" s="487" t="s">
        <v>1295</v>
      </c>
      <c r="H25" s="488"/>
      <c r="I25" s="488"/>
      <c r="J25" s="489"/>
      <c r="K25" s="994" t="s">
        <v>1296</v>
      </c>
      <c r="L25" s="994"/>
      <c r="M25" s="994"/>
      <c r="N25" s="994"/>
      <c r="O25" s="994"/>
      <c r="P25" s="994"/>
      <c r="Q25" s="994"/>
      <c r="R25" s="994"/>
      <c r="S25" s="994"/>
      <c r="T25" s="995"/>
      <c r="U25" s="490">
        <v>1</v>
      </c>
      <c r="V25" s="491"/>
      <c r="W25" s="490">
        <v>1</v>
      </c>
      <c r="X25" s="492"/>
      <c r="Y25" s="493">
        <v>1</v>
      </c>
      <c r="Z25" s="494"/>
      <c r="AA25" s="493">
        <v>1</v>
      </c>
      <c r="AB25" s="494"/>
      <c r="AC25" s="313"/>
    </row>
    <row r="26" spans="1:36" ht="53.25" customHeight="1">
      <c r="A26" s="312"/>
      <c r="B26" s="976"/>
      <c r="C26" s="979"/>
      <c r="D26" s="990"/>
      <c r="E26" s="979"/>
      <c r="F26" s="244"/>
      <c r="G26" s="220" t="s">
        <v>1297</v>
      </c>
      <c r="H26" s="495"/>
      <c r="I26" s="495"/>
      <c r="J26" s="496"/>
      <c r="K26" s="981" t="s">
        <v>1298</v>
      </c>
      <c r="L26" s="981"/>
      <c r="M26" s="981"/>
      <c r="N26" s="981"/>
      <c r="O26" s="981"/>
      <c r="P26" s="981"/>
      <c r="Q26" s="981"/>
      <c r="R26" s="981"/>
      <c r="S26" s="981"/>
      <c r="T26" s="982"/>
      <c r="U26" s="493"/>
      <c r="V26" s="494"/>
      <c r="W26" s="493"/>
      <c r="X26" s="497"/>
      <c r="Y26" s="493"/>
      <c r="Z26" s="494"/>
      <c r="AA26" s="493"/>
      <c r="AB26" s="494"/>
      <c r="AC26" s="313"/>
    </row>
    <row r="27" spans="1:36" ht="24.95" customHeight="1">
      <c r="A27" s="312"/>
      <c r="B27" s="976"/>
      <c r="C27" s="979"/>
      <c r="D27" s="990"/>
      <c r="E27" s="979"/>
      <c r="F27" s="224">
        <v>2</v>
      </c>
      <c r="G27" s="221" t="s">
        <v>1299</v>
      </c>
      <c r="H27" s="498"/>
      <c r="I27" s="498"/>
      <c r="J27" s="499"/>
      <c r="K27" s="221" t="s">
        <v>1300</v>
      </c>
      <c r="L27" s="370"/>
      <c r="M27" s="370"/>
      <c r="N27" s="370"/>
      <c r="O27" s="370"/>
      <c r="P27" s="370"/>
      <c r="Q27" s="500"/>
      <c r="R27" s="370"/>
      <c r="S27" s="370"/>
      <c r="T27" s="356"/>
      <c r="U27" s="501">
        <v>2</v>
      </c>
      <c r="V27" s="502"/>
      <c r="W27" s="501">
        <v>2</v>
      </c>
      <c r="X27" s="503"/>
      <c r="Y27" s="501">
        <v>2</v>
      </c>
      <c r="Z27" s="502"/>
      <c r="AA27" s="501">
        <v>2</v>
      </c>
      <c r="AB27" s="502"/>
      <c r="AC27" s="313"/>
    </row>
    <row r="28" spans="1:36" ht="35.450000000000003" customHeight="1">
      <c r="A28" s="312"/>
      <c r="B28" s="976"/>
      <c r="C28" s="979"/>
      <c r="D28" s="990"/>
      <c r="E28" s="979"/>
      <c r="F28" s="244"/>
      <c r="G28" s="220" t="s">
        <v>1301</v>
      </c>
      <c r="H28" s="495"/>
      <c r="I28" s="495"/>
      <c r="J28" s="496"/>
      <c r="K28" s="981" t="s">
        <v>1302</v>
      </c>
      <c r="L28" s="981"/>
      <c r="M28" s="981"/>
      <c r="N28" s="981"/>
      <c r="O28" s="981"/>
      <c r="P28" s="981"/>
      <c r="Q28" s="981"/>
      <c r="R28" s="981"/>
      <c r="S28" s="981"/>
      <c r="T28" s="982"/>
      <c r="U28" s="504"/>
      <c r="V28" s="505"/>
      <c r="W28" s="504"/>
      <c r="X28" s="506"/>
      <c r="Y28" s="504"/>
      <c r="Z28" s="505"/>
      <c r="AA28" s="504"/>
      <c r="AB28" s="505"/>
      <c r="AC28" s="313"/>
    </row>
    <row r="29" spans="1:36" ht="36.75" customHeight="1">
      <c r="A29" s="312"/>
      <c r="B29" s="1122" t="s">
        <v>1303</v>
      </c>
      <c r="C29" s="1125" t="s">
        <v>1093</v>
      </c>
      <c r="D29" s="1128" t="s">
        <v>1304</v>
      </c>
      <c r="E29" s="978" t="s">
        <v>1095</v>
      </c>
      <c r="F29" s="507">
        <v>3</v>
      </c>
      <c r="G29" s="221" t="s">
        <v>1305</v>
      </c>
      <c r="H29" s="370"/>
      <c r="I29" s="498"/>
      <c r="J29" s="370"/>
      <c r="K29" s="984" t="s">
        <v>1306</v>
      </c>
      <c r="L29" s="985"/>
      <c r="M29" s="985"/>
      <c r="N29" s="985"/>
      <c r="O29" s="985"/>
      <c r="P29" s="985"/>
      <c r="Q29" s="985"/>
      <c r="R29" s="985"/>
      <c r="S29" s="985"/>
      <c r="T29" s="986"/>
      <c r="U29" s="503">
        <v>3</v>
      </c>
      <c r="V29" s="502"/>
      <c r="W29" s="501">
        <v>3</v>
      </c>
      <c r="X29" s="503"/>
      <c r="Y29" s="501">
        <v>3</v>
      </c>
      <c r="Z29" s="502"/>
      <c r="AA29" s="501">
        <v>3</v>
      </c>
      <c r="AB29" s="502"/>
      <c r="AC29" s="313"/>
    </row>
    <row r="30" spans="1:36" ht="35.25" customHeight="1">
      <c r="A30" s="312"/>
      <c r="B30" s="1123"/>
      <c r="C30" s="1126"/>
      <c r="D30" s="1130"/>
      <c r="E30" s="979"/>
      <c r="F30" s="508"/>
      <c r="G30" s="245" t="s">
        <v>1307</v>
      </c>
      <c r="H30" s="352"/>
      <c r="I30" s="509"/>
      <c r="J30" s="352"/>
      <c r="K30" s="1131" t="s">
        <v>1308</v>
      </c>
      <c r="L30" s="1132"/>
      <c r="M30" s="1132"/>
      <c r="N30" s="1132"/>
      <c r="O30" s="1132"/>
      <c r="P30" s="1132"/>
      <c r="Q30" s="1132"/>
      <c r="R30" s="1132"/>
      <c r="S30" s="1132"/>
      <c r="T30" s="1133"/>
      <c r="U30" s="497"/>
      <c r="V30" s="494"/>
      <c r="W30" s="493"/>
      <c r="X30" s="497"/>
      <c r="Y30" s="493"/>
      <c r="Z30" s="494"/>
      <c r="AA30" s="493"/>
      <c r="AB30" s="494"/>
      <c r="AC30" s="313"/>
    </row>
    <row r="31" spans="1:36" ht="21" customHeight="1">
      <c r="A31" s="312"/>
      <c r="B31" s="1123"/>
      <c r="C31" s="1126"/>
      <c r="D31" s="1130"/>
      <c r="E31" s="979"/>
      <c r="F31" s="224">
        <v>4</v>
      </c>
      <c r="G31" s="221" t="s">
        <v>1309</v>
      </c>
      <c r="H31" s="370"/>
      <c r="I31" s="498"/>
      <c r="J31" s="370"/>
      <c r="K31" s="512" t="s">
        <v>1310</v>
      </c>
      <c r="L31" s="370"/>
      <c r="M31" s="370"/>
      <c r="N31" s="370"/>
      <c r="O31" s="370"/>
      <c r="P31" s="370"/>
      <c r="Q31" s="500"/>
      <c r="R31" s="370"/>
      <c r="S31" s="370"/>
      <c r="T31" s="356"/>
      <c r="U31" s="503">
        <v>4</v>
      </c>
      <c r="V31" s="502"/>
      <c r="W31" s="501">
        <v>4</v>
      </c>
      <c r="X31" s="503"/>
      <c r="Y31" s="501">
        <v>4</v>
      </c>
      <c r="Z31" s="502"/>
      <c r="AA31" s="501">
        <v>4</v>
      </c>
      <c r="AB31" s="502"/>
      <c r="AC31" s="313"/>
    </row>
    <row r="32" spans="1:36" ht="33" customHeight="1">
      <c r="A32" s="312"/>
      <c r="B32" s="1123"/>
      <c r="C32" s="1126"/>
      <c r="D32" s="1130"/>
      <c r="E32" s="979"/>
      <c r="F32" s="244"/>
      <c r="G32" s="220" t="s">
        <v>1311</v>
      </c>
      <c r="H32" s="376"/>
      <c r="I32" s="495"/>
      <c r="J32" s="376"/>
      <c r="K32" s="983" t="s">
        <v>1312</v>
      </c>
      <c r="L32" s="981"/>
      <c r="M32" s="981"/>
      <c r="N32" s="981"/>
      <c r="O32" s="981"/>
      <c r="P32" s="981"/>
      <c r="Q32" s="981"/>
      <c r="R32" s="981"/>
      <c r="S32" s="981"/>
      <c r="T32" s="982"/>
      <c r="U32" s="506"/>
      <c r="V32" s="505"/>
      <c r="W32" s="504"/>
      <c r="X32" s="506"/>
      <c r="Y32" s="504"/>
      <c r="Z32" s="505"/>
      <c r="AA32" s="504"/>
      <c r="AB32" s="505"/>
      <c r="AC32" s="313"/>
    </row>
    <row r="33" spans="1:29" ht="41.1" customHeight="1">
      <c r="A33" s="312"/>
      <c r="B33" s="1123"/>
      <c r="C33" s="1126"/>
      <c r="D33" s="1130"/>
      <c r="E33" s="979"/>
      <c r="F33" s="216">
        <v>5</v>
      </c>
      <c r="G33" s="212" t="s">
        <v>1313</v>
      </c>
      <c r="H33" s="352"/>
      <c r="I33" s="509"/>
      <c r="J33" s="352"/>
      <c r="K33" s="1134" t="s">
        <v>1314</v>
      </c>
      <c r="L33" s="1135"/>
      <c r="M33" s="1135"/>
      <c r="N33" s="1135"/>
      <c r="O33" s="1135"/>
      <c r="P33" s="1135"/>
      <c r="Q33" s="1135"/>
      <c r="R33" s="1135"/>
      <c r="S33" s="1135"/>
      <c r="T33" s="1136"/>
      <c r="U33" s="497">
        <v>5</v>
      </c>
      <c r="V33" s="494"/>
      <c r="W33" s="493">
        <v>5</v>
      </c>
      <c r="X33" s="497"/>
      <c r="Y33" s="493">
        <v>5</v>
      </c>
      <c r="Z33" s="494"/>
      <c r="AA33" s="493">
        <v>5</v>
      </c>
      <c r="AB33" s="494"/>
      <c r="AC33" s="313"/>
    </row>
    <row r="34" spans="1:29" ht="38.25" customHeight="1">
      <c r="A34" s="312"/>
      <c r="B34" s="1123"/>
      <c r="C34" s="1126"/>
      <c r="D34" s="1130"/>
      <c r="E34" s="979"/>
      <c r="F34" s="508"/>
      <c r="G34" s="1132" t="s">
        <v>1315</v>
      </c>
      <c r="H34" s="1132"/>
      <c r="I34" s="1132"/>
      <c r="J34" s="1132"/>
      <c r="K34" s="983" t="s">
        <v>1316</v>
      </c>
      <c r="L34" s="981"/>
      <c r="M34" s="981"/>
      <c r="N34" s="981"/>
      <c r="O34" s="981"/>
      <c r="P34" s="981"/>
      <c r="Q34" s="981"/>
      <c r="R34" s="981"/>
      <c r="S34" s="981"/>
      <c r="T34" s="982"/>
      <c r="U34" s="504"/>
      <c r="V34" s="505"/>
      <c r="W34" s="504"/>
      <c r="X34" s="506"/>
      <c r="Y34" s="504"/>
      <c r="Z34" s="505"/>
      <c r="AA34" s="504"/>
      <c r="AB34" s="505"/>
      <c r="AC34" s="313"/>
    </row>
    <row r="35" spans="1:29" ht="54.75" customHeight="1">
      <c r="A35" s="312"/>
      <c r="B35" s="1123"/>
      <c r="C35" s="1126"/>
      <c r="D35" s="1130"/>
      <c r="E35" s="979"/>
      <c r="F35" s="224">
        <v>6</v>
      </c>
      <c r="G35" s="513" t="s">
        <v>1317</v>
      </c>
      <c r="H35" s="370"/>
      <c r="I35" s="514"/>
      <c r="J35" s="370"/>
      <c r="K35" s="984" t="s">
        <v>1318</v>
      </c>
      <c r="L35" s="985"/>
      <c r="M35" s="985"/>
      <c r="N35" s="985"/>
      <c r="O35" s="985"/>
      <c r="P35" s="985"/>
      <c r="Q35" s="985"/>
      <c r="R35" s="985"/>
      <c r="S35" s="985"/>
      <c r="T35" s="986"/>
      <c r="U35" s="497">
        <v>6</v>
      </c>
      <c r="V35" s="494"/>
      <c r="W35" s="493">
        <v>6</v>
      </c>
      <c r="X35" s="497"/>
      <c r="Y35" s="493">
        <v>6</v>
      </c>
      <c r="Z35" s="494"/>
      <c r="AA35" s="493">
        <v>6</v>
      </c>
      <c r="AB35" s="494"/>
      <c r="AC35" s="313"/>
    </row>
    <row r="36" spans="1:29" ht="62.25" customHeight="1">
      <c r="A36" s="312"/>
      <c r="B36" s="1123"/>
      <c r="C36" s="1126"/>
      <c r="D36" s="1130"/>
      <c r="E36" s="979"/>
      <c r="F36" s="244"/>
      <c r="G36" s="981" t="s">
        <v>1319</v>
      </c>
      <c r="H36" s="981"/>
      <c r="I36" s="981"/>
      <c r="J36" s="981"/>
      <c r="K36" s="983" t="s">
        <v>1320</v>
      </c>
      <c r="L36" s="981"/>
      <c r="M36" s="981"/>
      <c r="N36" s="981"/>
      <c r="O36" s="981"/>
      <c r="P36" s="981"/>
      <c r="Q36" s="981"/>
      <c r="R36" s="981"/>
      <c r="S36" s="981"/>
      <c r="T36" s="982"/>
      <c r="U36" s="506"/>
      <c r="V36" s="505"/>
      <c r="W36" s="504"/>
      <c r="X36" s="506"/>
      <c r="Y36" s="504"/>
      <c r="Z36" s="505"/>
      <c r="AA36" s="504"/>
      <c r="AB36" s="505"/>
      <c r="AC36" s="313"/>
    </row>
    <row r="37" spans="1:29" ht="57" customHeight="1">
      <c r="A37" s="312"/>
      <c r="B37" s="1123"/>
      <c r="C37" s="1126"/>
      <c r="D37" s="1130"/>
      <c r="E37" s="979"/>
      <c r="F37" s="224">
        <v>7</v>
      </c>
      <c r="G37" s="221" t="s">
        <v>1321</v>
      </c>
      <c r="H37" s="157"/>
      <c r="I37" s="221"/>
      <c r="J37" s="515"/>
      <c r="K37" s="985" t="s">
        <v>1322</v>
      </c>
      <c r="L37" s="985"/>
      <c r="M37" s="985"/>
      <c r="N37" s="985"/>
      <c r="O37" s="985"/>
      <c r="P37" s="985"/>
      <c r="Q37" s="985"/>
      <c r="R37" s="985"/>
      <c r="S37" s="985"/>
      <c r="T37" s="986"/>
      <c r="U37" s="503">
        <v>7</v>
      </c>
      <c r="V37" s="502"/>
      <c r="W37" s="501">
        <v>7</v>
      </c>
      <c r="X37" s="497"/>
      <c r="Y37" s="493">
        <v>7</v>
      </c>
      <c r="Z37" s="494"/>
      <c r="AA37" s="493">
        <v>7</v>
      </c>
      <c r="AB37" s="494"/>
      <c r="AC37" s="313"/>
    </row>
    <row r="38" spans="1:29" ht="60.6" customHeight="1">
      <c r="A38" s="312"/>
      <c r="B38" s="1123"/>
      <c r="C38" s="1126"/>
      <c r="D38" s="1130"/>
      <c r="E38" s="979"/>
      <c r="F38" s="244"/>
      <c r="G38" s="220" t="s">
        <v>1110</v>
      </c>
      <c r="H38" s="376"/>
      <c r="I38" s="495"/>
      <c r="J38" s="368"/>
      <c r="K38" s="981" t="s">
        <v>1323</v>
      </c>
      <c r="L38" s="981"/>
      <c r="M38" s="981"/>
      <c r="N38" s="981"/>
      <c r="O38" s="981"/>
      <c r="P38" s="981"/>
      <c r="Q38" s="981"/>
      <c r="R38" s="981"/>
      <c r="S38" s="981"/>
      <c r="T38" s="982"/>
      <c r="U38" s="506"/>
      <c r="V38" s="505"/>
      <c r="W38" s="504"/>
      <c r="X38" s="506"/>
      <c r="Y38" s="504"/>
      <c r="Z38" s="505"/>
      <c r="AA38" s="504"/>
      <c r="AB38" s="505"/>
      <c r="AC38" s="313"/>
    </row>
    <row r="39" spans="1:29" ht="60.6" customHeight="1">
      <c r="A39" s="312"/>
      <c r="B39" s="1123"/>
      <c r="C39" s="1126"/>
      <c r="D39" s="1130"/>
      <c r="E39" s="979"/>
      <c r="F39" s="224">
        <v>8</v>
      </c>
      <c r="G39" s="221" t="s">
        <v>1324</v>
      </c>
      <c r="H39" s="370"/>
      <c r="I39" s="498"/>
      <c r="J39" s="356"/>
      <c r="K39" s="985" t="s">
        <v>1325</v>
      </c>
      <c r="L39" s="985"/>
      <c r="M39" s="985"/>
      <c r="N39" s="985"/>
      <c r="O39" s="985"/>
      <c r="P39" s="985"/>
      <c r="Q39" s="985"/>
      <c r="R39" s="985"/>
      <c r="S39" s="985"/>
      <c r="T39" s="986"/>
      <c r="U39" s="497">
        <v>8</v>
      </c>
      <c r="V39" s="494"/>
      <c r="W39" s="493">
        <v>8</v>
      </c>
      <c r="X39" s="497"/>
      <c r="Y39" s="493">
        <v>8</v>
      </c>
      <c r="Z39" s="494"/>
      <c r="AA39" s="493">
        <v>8</v>
      </c>
      <c r="AB39" s="494"/>
      <c r="AC39" s="313"/>
    </row>
    <row r="40" spans="1:29" ht="60.6" customHeight="1">
      <c r="A40" s="312"/>
      <c r="B40" s="1123"/>
      <c r="C40" s="1126"/>
      <c r="D40" s="1130"/>
      <c r="E40" s="979"/>
      <c r="F40" s="244"/>
      <c r="G40" s="220" t="s">
        <v>1326</v>
      </c>
      <c r="H40" s="376"/>
      <c r="I40" s="495"/>
      <c r="J40" s="368"/>
      <c r="K40" s="983" t="s">
        <v>1327</v>
      </c>
      <c r="L40" s="981"/>
      <c r="M40" s="981"/>
      <c r="N40" s="981"/>
      <c r="O40" s="981"/>
      <c r="P40" s="981"/>
      <c r="Q40" s="981"/>
      <c r="R40" s="981"/>
      <c r="S40" s="981"/>
      <c r="T40" s="982"/>
      <c r="U40" s="497"/>
      <c r="V40" s="494"/>
      <c r="W40" s="493"/>
      <c r="X40" s="497"/>
      <c r="Y40" s="493"/>
      <c r="Z40" s="494"/>
      <c r="AA40" s="493"/>
      <c r="AB40" s="494"/>
      <c r="AC40" s="313"/>
    </row>
    <row r="41" spans="1:29" ht="77.099999999999994" customHeight="1">
      <c r="A41" s="312"/>
      <c r="B41" s="1123"/>
      <c r="C41" s="1126"/>
      <c r="D41" s="1130"/>
      <c r="E41" s="979"/>
      <c r="F41" s="224">
        <v>9</v>
      </c>
      <c r="G41" s="221" t="s">
        <v>1328</v>
      </c>
      <c r="H41" s="370"/>
      <c r="I41" s="498"/>
      <c r="J41" s="356"/>
      <c r="K41" s="985" t="s">
        <v>1329</v>
      </c>
      <c r="L41" s="985"/>
      <c r="M41" s="985"/>
      <c r="N41" s="985"/>
      <c r="O41" s="985"/>
      <c r="P41" s="985"/>
      <c r="Q41" s="985"/>
      <c r="R41" s="985"/>
      <c r="S41" s="985"/>
      <c r="T41" s="986"/>
      <c r="U41" s="503">
        <v>9</v>
      </c>
      <c r="V41" s="502"/>
      <c r="W41" s="501">
        <v>9</v>
      </c>
      <c r="X41" s="503"/>
      <c r="Y41" s="501">
        <v>9</v>
      </c>
      <c r="Z41" s="502"/>
      <c r="AA41" s="501">
        <v>9</v>
      </c>
      <c r="AB41" s="502"/>
      <c r="AC41" s="313"/>
    </row>
    <row r="42" spans="1:29" ht="87" customHeight="1">
      <c r="A42" s="312"/>
      <c r="B42" s="1123"/>
      <c r="C42" s="1126"/>
      <c r="D42" s="1130"/>
      <c r="E42" s="979"/>
      <c r="F42" s="244"/>
      <c r="G42" s="981" t="s">
        <v>1330</v>
      </c>
      <c r="H42" s="981"/>
      <c r="I42" s="981"/>
      <c r="J42" s="982"/>
      <c r="K42" s="981" t="s">
        <v>1331</v>
      </c>
      <c r="L42" s="981"/>
      <c r="M42" s="981"/>
      <c r="N42" s="981"/>
      <c r="O42" s="981"/>
      <c r="P42" s="981"/>
      <c r="Q42" s="981"/>
      <c r="R42" s="981"/>
      <c r="S42" s="981"/>
      <c r="T42" s="982"/>
      <c r="U42" s="506"/>
      <c r="V42" s="505"/>
      <c r="W42" s="504"/>
      <c r="X42" s="506"/>
      <c r="Y42" s="504"/>
      <c r="Z42" s="505"/>
      <c r="AA42" s="504"/>
      <c r="AB42" s="505"/>
      <c r="AC42" s="313"/>
    </row>
    <row r="43" spans="1:29" ht="47.25" customHeight="1">
      <c r="A43" s="312"/>
      <c r="B43" s="1123"/>
      <c r="C43" s="1126"/>
      <c r="D43" s="1130"/>
      <c r="E43" s="979"/>
      <c r="F43" s="224">
        <v>10</v>
      </c>
      <c r="G43" s="985" t="s">
        <v>1332</v>
      </c>
      <c r="H43" s="985"/>
      <c r="I43" s="985"/>
      <c r="J43" s="986"/>
      <c r="K43" s="985" t="s">
        <v>1333</v>
      </c>
      <c r="L43" s="985"/>
      <c r="M43" s="985"/>
      <c r="N43" s="985"/>
      <c r="O43" s="985"/>
      <c r="P43" s="985"/>
      <c r="Q43" s="985"/>
      <c r="R43" s="985"/>
      <c r="S43" s="985"/>
      <c r="T43" s="986"/>
      <c r="U43" s="497">
        <v>10</v>
      </c>
      <c r="V43" s="494"/>
      <c r="W43" s="493">
        <v>10</v>
      </c>
      <c r="X43" s="497"/>
      <c r="Y43" s="493">
        <v>10</v>
      </c>
      <c r="Z43" s="494"/>
      <c r="AA43" s="493">
        <v>10</v>
      </c>
      <c r="AB43" s="494"/>
      <c r="AC43" s="313"/>
    </row>
    <row r="44" spans="1:29" ht="68.45" customHeight="1">
      <c r="A44" s="312"/>
      <c r="B44" s="1123"/>
      <c r="C44" s="1126"/>
      <c r="D44" s="1129"/>
      <c r="E44" s="980"/>
      <c r="F44" s="244"/>
      <c r="G44" s="981" t="s">
        <v>1334</v>
      </c>
      <c r="H44" s="981"/>
      <c r="I44" s="981"/>
      <c r="J44" s="982"/>
      <c r="K44" s="981" t="s">
        <v>1335</v>
      </c>
      <c r="L44" s="981"/>
      <c r="M44" s="981"/>
      <c r="N44" s="981"/>
      <c r="O44" s="981"/>
      <c r="P44" s="981"/>
      <c r="Q44" s="981"/>
      <c r="R44" s="981"/>
      <c r="S44" s="981"/>
      <c r="T44" s="982"/>
      <c r="U44" s="497"/>
      <c r="V44" s="494"/>
      <c r="W44" s="493"/>
      <c r="X44" s="497"/>
      <c r="Y44" s="493"/>
      <c r="Z44" s="494"/>
      <c r="AA44" s="493"/>
      <c r="AB44" s="494"/>
      <c r="AC44" s="313"/>
    </row>
    <row r="45" spans="1:29" ht="21" customHeight="1" thickBot="1">
      <c r="A45" s="394"/>
      <c r="B45" s="516"/>
      <c r="C45" s="517"/>
      <c r="D45" s="518"/>
      <c r="E45" s="519"/>
      <c r="F45" s="520"/>
      <c r="G45" s="521"/>
      <c r="H45" s="522"/>
      <c r="I45" s="521"/>
      <c r="J45" s="522"/>
      <c r="K45" s="523"/>
      <c r="L45" s="523"/>
      <c r="M45" s="523"/>
      <c r="N45" s="523"/>
      <c r="O45" s="523"/>
      <c r="P45" s="523"/>
      <c r="Q45" s="523"/>
      <c r="R45" s="523"/>
      <c r="S45" s="523"/>
      <c r="T45" s="523"/>
      <c r="U45" s="524"/>
      <c r="V45" s="525"/>
      <c r="W45" s="524"/>
      <c r="X45" s="524"/>
      <c r="Y45" s="524"/>
      <c r="Z45" s="525"/>
      <c r="AA45" s="524"/>
      <c r="AB45" s="525"/>
      <c r="AC45" s="397"/>
    </row>
    <row r="46" spans="1:29" ht="21" customHeight="1">
      <c r="A46" s="526"/>
      <c r="B46" s="527"/>
      <c r="C46" s="528"/>
      <c r="D46" s="529"/>
      <c r="E46" s="530"/>
      <c r="F46" s="508"/>
      <c r="G46" s="531"/>
      <c r="I46" s="531"/>
      <c r="K46" s="532"/>
      <c r="L46" s="532"/>
      <c r="M46" s="532"/>
      <c r="N46" s="532"/>
      <c r="O46" s="532"/>
      <c r="P46" s="532"/>
      <c r="Q46" s="532"/>
      <c r="R46" s="532"/>
      <c r="S46" s="532"/>
      <c r="T46" s="532"/>
      <c r="U46" s="497"/>
      <c r="V46" s="533"/>
      <c r="W46" s="497"/>
      <c r="X46" s="497"/>
      <c r="Y46" s="497"/>
      <c r="Z46" s="533"/>
      <c r="AA46" s="497"/>
      <c r="AB46" s="533"/>
      <c r="AC46" s="534" t="s">
        <v>1170</v>
      </c>
    </row>
    <row r="47" spans="1:29" ht="19.5" customHeight="1" thickBot="1">
      <c r="W47" s="477"/>
      <c r="X47" s="398"/>
      <c r="Y47" s="398"/>
      <c r="Z47" s="398"/>
      <c r="AA47" s="398"/>
      <c r="AB47" s="398"/>
      <c r="AC47" s="478" t="s">
        <v>1282</v>
      </c>
    </row>
    <row r="48" spans="1:29" ht="23.25" customHeight="1">
      <c r="A48" s="416"/>
      <c r="B48" s="417"/>
      <c r="C48" s="417"/>
      <c r="D48" s="417"/>
      <c r="E48" s="417"/>
      <c r="F48" s="417"/>
      <c r="G48" s="417"/>
      <c r="H48" s="417"/>
      <c r="I48" s="1109" t="s">
        <v>1283</v>
      </c>
      <c r="J48" s="1109"/>
      <c r="K48" s="1109"/>
      <c r="L48" s="1109"/>
      <c r="M48" s="1109"/>
      <c r="N48" s="1109"/>
      <c r="O48" s="1109"/>
      <c r="P48" s="1109"/>
      <c r="Q48" s="1109"/>
      <c r="R48" s="1109"/>
      <c r="S48" s="1109"/>
      <c r="T48" s="1109"/>
      <c r="U48" s="1109"/>
      <c r="V48" s="1109"/>
      <c r="W48" s="1109"/>
      <c r="X48" s="1109"/>
      <c r="Y48" s="1109"/>
      <c r="Z48" s="1109"/>
      <c r="AA48" s="1109"/>
      <c r="AB48" s="1118" t="s">
        <v>1336</v>
      </c>
      <c r="AC48" s="1119"/>
    </row>
    <row r="49" spans="1:29" ht="23.25" customHeight="1">
      <c r="A49" s="418"/>
      <c r="B49" s="419"/>
      <c r="C49" s="419"/>
      <c r="D49" s="419"/>
      <c r="E49" s="419"/>
      <c r="F49" s="419"/>
      <c r="G49" s="419"/>
      <c r="H49" s="419"/>
      <c r="I49" s="1110"/>
      <c r="J49" s="1110"/>
      <c r="K49" s="1110"/>
      <c r="L49" s="1110"/>
      <c r="M49" s="1110"/>
      <c r="N49" s="1110"/>
      <c r="O49" s="1110"/>
      <c r="P49" s="1110"/>
      <c r="Q49" s="1110"/>
      <c r="R49" s="1110"/>
      <c r="S49" s="1110"/>
      <c r="T49" s="1110"/>
      <c r="U49" s="1110"/>
      <c r="V49" s="1110"/>
      <c r="W49" s="1110"/>
      <c r="X49" s="1110"/>
      <c r="Y49" s="1110"/>
      <c r="Z49" s="1110"/>
      <c r="AA49" s="1110"/>
      <c r="AB49" s="1120"/>
      <c r="AC49" s="1121"/>
    </row>
    <row r="50" spans="1:29" ht="21" customHeight="1">
      <c r="A50" s="312"/>
      <c r="B50" s="527"/>
      <c r="C50" s="528"/>
      <c r="D50" s="529"/>
      <c r="E50" s="530"/>
      <c r="F50" s="508"/>
      <c r="G50" s="531"/>
      <c r="I50" s="531"/>
      <c r="K50" s="532"/>
      <c r="L50" s="532"/>
      <c r="M50" s="532"/>
      <c r="N50" s="532"/>
      <c r="O50" s="532"/>
      <c r="P50" s="532"/>
      <c r="Q50" s="532"/>
      <c r="R50" s="532"/>
      <c r="S50" s="532"/>
      <c r="T50" s="532"/>
      <c r="U50" s="497"/>
      <c r="V50" s="533"/>
      <c r="W50" s="497"/>
      <c r="X50" s="497"/>
      <c r="Y50" s="497"/>
      <c r="Z50" s="533"/>
      <c r="AA50" s="497"/>
      <c r="AB50" s="533"/>
      <c r="AC50" s="313"/>
    </row>
    <row r="51" spans="1:29" ht="51" customHeight="1">
      <c r="A51" s="312"/>
      <c r="B51" s="1122" t="s">
        <v>1337</v>
      </c>
      <c r="C51" s="1125" t="s">
        <v>1093</v>
      </c>
      <c r="D51" s="1128" t="s">
        <v>1338</v>
      </c>
      <c r="E51" s="978" t="s">
        <v>1117</v>
      </c>
      <c r="F51" s="224">
        <v>11</v>
      </c>
      <c r="G51" s="221" t="s">
        <v>1339</v>
      </c>
      <c r="H51" s="370"/>
      <c r="I51" s="498"/>
      <c r="J51" s="356"/>
      <c r="K51" s="985" t="s">
        <v>1340</v>
      </c>
      <c r="L51" s="985"/>
      <c r="M51" s="985"/>
      <c r="N51" s="985"/>
      <c r="O51" s="985"/>
      <c r="P51" s="985"/>
      <c r="Q51" s="985"/>
      <c r="R51" s="985"/>
      <c r="S51" s="985"/>
      <c r="T51" s="986"/>
      <c r="U51" s="503">
        <v>11</v>
      </c>
      <c r="V51" s="502"/>
      <c r="W51" s="501">
        <v>11</v>
      </c>
      <c r="X51" s="503"/>
      <c r="Y51" s="501">
        <v>11</v>
      </c>
      <c r="Z51" s="502"/>
      <c r="AA51" s="501">
        <v>11</v>
      </c>
      <c r="AB51" s="502"/>
      <c r="AC51" s="313"/>
    </row>
    <row r="52" spans="1:29" ht="60" customHeight="1">
      <c r="A52" s="312"/>
      <c r="B52" s="1123"/>
      <c r="C52" s="1126"/>
      <c r="D52" s="1129"/>
      <c r="E52" s="980"/>
      <c r="F52" s="244"/>
      <c r="G52" s="220" t="s">
        <v>1341</v>
      </c>
      <c r="H52" s="483"/>
      <c r="I52" s="220"/>
      <c r="J52" s="535"/>
      <c r="K52" s="983" t="s">
        <v>1342</v>
      </c>
      <c r="L52" s="981"/>
      <c r="M52" s="981"/>
      <c r="N52" s="981"/>
      <c r="O52" s="981"/>
      <c r="P52" s="981"/>
      <c r="Q52" s="981"/>
      <c r="R52" s="981"/>
      <c r="S52" s="981"/>
      <c r="T52" s="982"/>
      <c r="U52" s="506"/>
      <c r="V52" s="505"/>
      <c r="W52" s="504"/>
      <c r="X52" s="506"/>
      <c r="Y52" s="504"/>
      <c r="Z52" s="505"/>
      <c r="AA52" s="504"/>
      <c r="AB52" s="505"/>
      <c r="AC52" s="313"/>
    </row>
    <row r="53" spans="1:29" ht="80.25" customHeight="1">
      <c r="A53" s="312"/>
      <c r="B53" s="1123"/>
      <c r="C53" s="1126"/>
      <c r="D53" s="1128" t="s">
        <v>1343</v>
      </c>
      <c r="E53" s="1137" t="s">
        <v>1344</v>
      </c>
      <c r="F53" s="224">
        <v>12</v>
      </c>
      <c r="G53" s="985" t="s">
        <v>1345</v>
      </c>
      <c r="H53" s="985"/>
      <c r="I53" s="985"/>
      <c r="J53" s="986"/>
      <c r="K53" s="985" t="s">
        <v>1346</v>
      </c>
      <c r="L53" s="985"/>
      <c r="M53" s="985"/>
      <c r="N53" s="985"/>
      <c r="O53" s="985"/>
      <c r="P53" s="985"/>
      <c r="Q53" s="985"/>
      <c r="R53" s="985"/>
      <c r="S53" s="985"/>
      <c r="T53" s="986"/>
      <c r="U53" s="503">
        <v>12</v>
      </c>
      <c r="V53" s="502"/>
      <c r="W53" s="501">
        <v>12</v>
      </c>
      <c r="X53" s="503"/>
      <c r="Y53" s="501">
        <v>12</v>
      </c>
      <c r="Z53" s="502"/>
      <c r="AA53" s="501">
        <v>12</v>
      </c>
      <c r="AB53" s="502"/>
      <c r="AC53" s="313"/>
    </row>
    <row r="54" spans="1:29" ht="90" customHeight="1">
      <c r="A54" s="312"/>
      <c r="B54" s="1123"/>
      <c r="C54" s="1126"/>
      <c r="D54" s="1130"/>
      <c r="E54" s="1138"/>
      <c r="F54" s="244"/>
      <c r="G54" s="1140" t="s">
        <v>1126</v>
      </c>
      <c r="H54" s="1140"/>
      <c r="I54" s="1140"/>
      <c r="J54" s="1141"/>
      <c r="K54" s="981" t="s">
        <v>1347</v>
      </c>
      <c r="L54" s="981"/>
      <c r="M54" s="981"/>
      <c r="N54" s="981"/>
      <c r="O54" s="981"/>
      <c r="P54" s="981"/>
      <c r="Q54" s="981"/>
      <c r="R54" s="981"/>
      <c r="S54" s="981"/>
      <c r="T54" s="982"/>
      <c r="U54" s="506"/>
      <c r="V54" s="505"/>
      <c r="W54" s="504"/>
      <c r="X54" s="506"/>
      <c r="Y54" s="504"/>
      <c r="Z54" s="505"/>
      <c r="AA54" s="504"/>
      <c r="AB54" s="505"/>
      <c r="AC54" s="313"/>
    </row>
    <row r="55" spans="1:29" ht="69.95" customHeight="1">
      <c r="A55" s="312"/>
      <c r="B55" s="1123"/>
      <c r="C55" s="1126"/>
      <c r="D55" s="1130"/>
      <c r="E55" s="1138"/>
      <c r="F55" s="224">
        <v>13</v>
      </c>
      <c r="G55" s="221" t="s">
        <v>1348</v>
      </c>
      <c r="H55" s="317"/>
      <c r="I55" s="538"/>
      <c r="J55" s="318"/>
      <c r="K55" s="985" t="s">
        <v>1349</v>
      </c>
      <c r="L55" s="985"/>
      <c r="M55" s="985"/>
      <c r="N55" s="985"/>
      <c r="O55" s="985"/>
      <c r="P55" s="985"/>
      <c r="Q55" s="985"/>
      <c r="R55" s="985"/>
      <c r="S55" s="985"/>
      <c r="T55" s="986"/>
      <c r="U55" s="503">
        <v>13</v>
      </c>
      <c r="V55" s="502"/>
      <c r="W55" s="501">
        <v>13</v>
      </c>
      <c r="X55" s="503"/>
      <c r="Y55" s="501">
        <v>13</v>
      </c>
      <c r="Z55" s="502"/>
      <c r="AA55" s="501">
        <v>13</v>
      </c>
      <c r="AB55" s="502"/>
      <c r="AC55" s="313"/>
    </row>
    <row r="56" spans="1:29" ht="69.599999999999994" customHeight="1">
      <c r="A56" s="312"/>
      <c r="B56" s="1123"/>
      <c r="C56" s="1126"/>
      <c r="D56" s="1130"/>
      <c r="E56" s="1138"/>
      <c r="F56" s="244"/>
      <c r="G56" s="1140" t="s">
        <v>1130</v>
      </c>
      <c r="H56" s="1140"/>
      <c r="I56" s="1140"/>
      <c r="J56" s="1141"/>
      <c r="K56" s="981" t="s">
        <v>1350</v>
      </c>
      <c r="L56" s="981"/>
      <c r="M56" s="981"/>
      <c r="N56" s="981"/>
      <c r="O56" s="981"/>
      <c r="P56" s="981"/>
      <c r="Q56" s="981"/>
      <c r="R56" s="981"/>
      <c r="S56" s="981"/>
      <c r="T56" s="982"/>
      <c r="U56" s="506"/>
      <c r="V56" s="505"/>
      <c r="W56" s="504"/>
      <c r="X56" s="506"/>
      <c r="Y56" s="504"/>
      <c r="Z56" s="505"/>
      <c r="AA56" s="504"/>
      <c r="AB56" s="505"/>
      <c r="AC56" s="313"/>
    </row>
    <row r="57" spans="1:29" ht="82.5" customHeight="1">
      <c r="A57" s="312"/>
      <c r="B57" s="1123"/>
      <c r="C57" s="1126"/>
      <c r="D57" s="1130"/>
      <c r="E57" s="1138"/>
      <c r="F57" s="224">
        <v>14</v>
      </c>
      <c r="G57" s="221" t="s">
        <v>1351</v>
      </c>
      <c r="H57" s="317"/>
      <c r="I57" s="538"/>
      <c r="J57" s="318"/>
      <c r="K57" s="985" t="s">
        <v>1352</v>
      </c>
      <c r="L57" s="985"/>
      <c r="M57" s="985"/>
      <c r="N57" s="985"/>
      <c r="O57" s="985"/>
      <c r="P57" s="985"/>
      <c r="Q57" s="985"/>
      <c r="R57" s="985"/>
      <c r="S57" s="985"/>
      <c r="T57" s="986"/>
      <c r="U57" s="493">
        <v>14</v>
      </c>
      <c r="V57" s="497"/>
      <c r="W57" s="493">
        <v>14</v>
      </c>
      <c r="X57" s="497"/>
      <c r="Y57" s="493">
        <v>14</v>
      </c>
      <c r="Z57" s="494"/>
      <c r="AA57" s="493">
        <v>14</v>
      </c>
      <c r="AB57" s="494"/>
      <c r="AC57" s="313"/>
    </row>
    <row r="58" spans="1:29" ht="82.5" customHeight="1">
      <c r="A58" s="312"/>
      <c r="B58" s="1123"/>
      <c r="C58" s="1126"/>
      <c r="D58" s="1130"/>
      <c r="E58" s="1138"/>
      <c r="F58" s="235"/>
      <c r="G58" s="981" t="s">
        <v>1134</v>
      </c>
      <c r="H58" s="981"/>
      <c r="I58" s="981"/>
      <c r="J58" s="982"/>
      <c r="K58" s="981" t="s">
        <v>1353</v>
      </c>
      <c r="L58" s="981"/>
      <c r="M58" s="981"/>
      <c r="N58" s="981"/>
      <c r="O58" s="981"/>
      <c r="P58" s="981"/>
      <c r="Q58" s="981"/>
      <c r="R58" s="981"/>
      <c r="S58" s="981"/>
      <c r="T58" s="982"/>
      <c r="U58" s="391"/>
      <c r="V58" s="415"/>
      <c r="W58" s="493"/>
      <c r="X58" s="497"/>
      <c r="Y58" s="493"/>
      <c r="Z58" s="494"/>
      <c r="AA58" s="493"/>
      <c r="AB58" s="494"/>
      <c r="AC58" s="313"/>
    </row>
    <row r="59" spans="1:29" ht="69.95" customHeight="1">
      <c r="A59" s="312"/>
      <c r="B59" s="1123"/>
      <c r="C59" s="1126"/>
      <c r="D59" s="1130"/>
      <c r="E59" s="1138"/>
      <c r="F59" s="539">
        <v>15</v>
      </c>
      <c r="G59" s="221" t="s">
        <v>1354</v>
      </c>
      <c r="H59" s="317"/>
      <c r="I59" s="540"/>
      <c r="J59" s="318"/>
      <c r="K59" s="985" t="s">
        <v>1355</v>
      </c>
      <c r="L59" s="985"/>
      <c r="M59" s="985"/>
      <c r="N59" s="985"/>
      <c r="O59" s="985"/>
      <c r="P59" s="985"/>
      <c r="Q59" s="985"/>
      <c r="R59" s="985"/>
      <c r="S59" s="985"/>
      <c r="T59" s="986"/>
      <c r="U59" s="501">
        <v>15</v>
      </c>
      <c r="V59" s="503"/>
      <c r="W59" s="501">
        <v>15</v>
      </c>
      <c r="X59" s="503"/>
      <c r="Y59" s="501">
        <v>15</v>
      </c>
      <c r="Z59" s="502"/>
      <c r="AA59" s="501">
        <v>15</v>
      </c>
      <c r="AB59" s="502"/>
      <c r="AC59" s="313"/>
    </row>
    <row r="60" spans="1:29" ht="92.25" customHeight="1">
      <c r="A60" s="312"/>
      <c r="B60" s="1123"/>
      <c r="C60" s="1126"/>
      <c r="D60" s="1130"/>
      <c r="E60" s="1138"/>
      <c r="F60" s="235"/>
      <c r="G60" s="981" t="s">
        <v>1356</v>
      </c>
      <c r="H60" s="981"/>
      <c r="I60" s="981"/>
      <c r="J60" s="982"/>
      <c r="K60" s="981" t="s">
        <v>1357</v>
      </c>
      <c r="L60" s="981"/>
      <c r="M60" s="981"/>
      <c r="N60" s="981"/>
      <c r="O60" s="981"/>
      <c r="P60" s="981"/>
      <c r="Q60" s="981"/>
      <c r="R60" s="981"/>
      <c r="S60" s="981"/>
      <c r="T60" s="982"/>
      <c r="U60" s="541"/>
      <c r="V60" s="476"/>
      <c r="W60" s="504"/>
      <c r="X60" s="506"/>
      <c r="Y60" s="504"/>
      <c r="Z60" s="505"/>
      <c r="AA60" s="504"/>
      <c r="AB60" s="505"/>
      <c r="AC60" s="313"/>
    </row>
    <row r="61" spans="1:29" ht="45" customHeight="1">
      <c r="A61" s="312"/>
      <c r="B61" s="1123"/>
      <c r="C61" s="1126"/>
      <c r="D61" s="1130"/>
      <c r="E61" s="1138"/>
      <c r="F61" s="539">
        <v>16</v>
      </c>
      <c r="G61" s="985" t="s">
        <v>1358</v>
      </c>
      <c r="H61" s="985"/>
      <c r="I61" s="985"/>
      <c r="J61" s="986"/>
      <c r="K61" s="985" t="s">
        <v>1359</v>
      </c>
      <c r="L61" s="985"/>
      <c r="M61" s="985"/>
      <c r="N61" s="985"/>
      <c r="O61" s="985"/>
      <c r="P61" s="985"/>
      <c r="Q61" s="985"/>
      <c r="R61" s="985"/>
      <c r="S61" s="985"/>
      <c r="T61" s="986"/>
      <c r="U61" s="493">
        <v>16</v>
      </c>
      <c r="V61" s="497"/>
      <c r="W61" s="493">
        <v>16</v>
      </c>
      <c r="X61" s="497"/>
      <c r="Y61" s="493">
        <v>16</v>
      </c>
      <c r="Z61" s="494"/>
      <c r="AA61" s="493">
        <v>16</v>
      </c>
      <c r="AB61" s="494"/>
      <c r="AC61" s="313"/>
    </row>
    <row r="62" spans="1:29" ht="43.5" customHeight="1">
      <c r="A62" s="312"/>
      <c r="B62" s="1124"/>
      <c r="C62" s="1127"/>
      <c r="D62" s="1129"/>
      <c r="E62" s="1139"/>
      <c r="F62" s="244"/>
      <c r="G62" s="220" t="s">
        <v>1360</v>
      </c>
      <c r="H62" s="376"/>
      <c r="I62" s="495"/>
      <c r="J62" s="368"/>
      <c r="K62" s="981" t="s">
        <v>1361</v>
      </c>
      <c r="L62" s="981"/>
      <c r="M62" s="981"/>
      <c r="N62" s="981"/>
      <c r="O62" s="981"/>
      <c r="P62" s="981"/>
      <c r="Q62" s="981"/>
      <c r="R62" s="981"/>
      <c r="S62" s="981"/>
      <c r="T62" s="982"/>
      <c r="U62" s="542"/>
      <c r="V62" s="476"/>
      <c r="W62" s="504"/>
      <c r="X62" s="506"/>
      <c r="Y62" s="504"/>
      <c r="Z62" s="505"/>
      <c r="AA62" s="504"/>
      <c r="AB62" s="505"/>
      <c r="AC62" s="313"/>
    </row>
    <row r="63" spans="1:29" ht="25.5" customHeight="1">
      <c r="A63" s="312"/>
      <c r="B63" s="543"/>
      <c r="C63" s="543"/>
      <c r="D63" s="391"/>
      <c r="E63" s="391"/>
      <c r="G63" s="531"/>
      <c r="H63" s="531"/>
      <c r="I63" s="531"/>
      <c r="J63" s="531"/>
      <c r="K63" s="531"/>
      <c r="O63" s="544" t="s">
        <v>1140</v>
      </c>
      <c r="P63" s="157"/>
      <c r="Q63" s="157"/>
      <c r="R63" s="157"/>
      <c r="S63" s="157"/>
      <c r="T63" s="515"/>
      <c r="U63" s="156"/>
      <c r="V63" s="256"/>
      <c r="W63" s="257" t="s">
        <v>1141</v>
      </c>
      <c r="X63" s="258">
        <v>80</v>
      </c>
      <c r="Y63" s="257" t="s">
        <v>1142</v>
      </c>
      <c r="Z63" s="258">
        <v>75</v>
      </c>
      <c r="AA63" s="257" t="s">
        <v>1143</v>
      </c>
      <c r="AB63" s="256">
        <v>65</v>
      </c>
      <c r="AC63" s="313"/>
    </row>
    <row r="64" spans="1:29" ht="25.5" customHeight="1">
      <c r="A64" s="312"/>
      <c r="B64" s="543"/>
      <c r="C64" s="543"/>
      <c r="D64" s="391"/>
      <c r="E64" s="391"/>
      <c r="G64" s="531"/>
      <c r="H64" s="531"/>
      <c r="I64" s="531"/>
      <c r="J64" s="531"/>
      <c r="K64" s="531"/>
      <c r="O64" s="545" t="s">
        <v>1144</v>
      </c>
      <c r="P64" s="546"/>
      <c r="Q64" s="546"/>
      <c r="R64" s="546"/>
      <c r="S64" s="547"/>
      <c r="T64" s="548"/>
      <c r="U64" s="186"/>
      <c r="V64" s="185"/>
      <c r="W64" s="186"/>
      <c r="X64" s="185"/>
      <c r="Y64" s="186"/>
      <c r="Z64" s="185"/>
      <c r="AA64" s="186"/>
      <c r="AB64" s="185"/>
      <c r="AC64" s="313"/>
    </row>
    <row r="65" spans="1:29" ht="25.5" customHeight="1">
      <c r="A65" s="312"/>
      <c r="B65" s="543"/>
      <c r="C65" s="543"/>
      <c r="D65" s="391"/>
      <c r="E65" s="391"/>
      <c r="G65" s="531"/>
      <c r="H65" s="963" t="s">
        <v>1145</v>
      </c>
      <c r="I65" s="963"/>
      <c r="J65" s="963" t="s">
        <v>1146</v>
      </c>
      <c r="K65" s="963"/>
      <c r="L65" s="963"/>
      <c r="M65" s="963"/>
      <c r="O65" s="544" t="s">
        <v>1147</v>
      </c>
      <c r="P65" s="157"/>
      <c r="Q65" s="157"/>
      <c r="R65" s="549"/>
      <c r="S65" s="157"/>
      <c r="T65" s="515"/>
      <c r="U65" s="124"/>
      <c r="V65" s="261"/>
      <c r="W65" s="264"/>
      <c r="X65" s="265"/>
      <c r="Y65" s="266"/>
      <c r="Z65" s="266"/>
      <c r="AA65" s="264"/>
      <c r="AB65" s="265"/>
      <c r="AC65" s="313"/>
    </row>
    <row r="66" spans="1:29" ht="25.5" customHeight="1">
      <c r="A66" s="312"/>
      <c r="B66" s="543"/>
      <c r="C66" s="543"/>
      <c r="D66" s="391"/>
      <c r="E66" s="391"/>
      <c r="G66" s="531"/>
      <c r="H66" s="963"/>
      <c r="I66" s="963"/>
      <c r="J66" s="963"/>
      <c r="K66" s="963"/>
      <c r="L66" s="963"/>
      <c r="M66" s="963"/>
      <c r="N66" s="531"/>
      <c r="O66" s="545" t="s">
        <v>1148</v>
      </c>
      <c r="P66" s="547"/>
      <c r="Q66" s="547"/>
      <c r="R66" s="547"/>
      <c r="S66" s="547"/>
      <c r="T66" s="548"/>
      <c r="U66" s="186"/>
      <c r="V66" s="268"/>
      <c r="W66" s="269"/>
      <c r="X66" s="270"/>
      <c r="Y66" s="260"/>
      <c r="Z66" s="260"/>
      <c r="AA66" s="269"/>
      <c r="AB66" s="270"/>
      <c r="AC66" s="313"/>
    </row>
    <row r="67" spans="1:29" ht="28.5" customHeight="1">
      <c r="A67" s="312"/>
      <c r="B67" s="543"/>
      <c r="C67" s="543"/>
      <c r="D67" s="391"/>
      <c r="E67" s="391"/>
      <c r="G67" s="531"/>
      <c r="H67" s="963" t="s">
        <v>1149</v>
      </c>
      <c r="I67" s="963"/>
      <c r="J67" s="964" t="s">
        <v>1150</v>
      </c>
      <c r="K67" s="964"/>
      <c r="L67" s="964"/>
      <c r="M67" s="964"/>
      <c r="N67" s="531"/>
      <c r="O67" s="550" t="s">
        <v>1151</v>
      </c>
      <c r="P67" s="168"/>
      <c r="Q67" s="168"/>
      <c r="R67" s="168"/>
      <c r="S67" s="168"/>
      <c r="T67" s="551"/>
      <c r="U67" s="156"/>
      <c r="V67" s="256"/>
      <c r="W67" s="156"/>
      <c r="X67" s="256"/>
      <c r="Y67" s="134"/>
      <c r="Z67" s="134"/>
      <c r="AA67" s="156"/>
      <c r="AB67" s="256"/>
      <c r="AC67" s="313"/>
    </row>
    <row r="68" spans="1:29" ht="28.5" customHeight="1">
      <c r="A68" s="312"/>
      <c r="B68" s="543"/>
      <c r="C68" s="543"/>
      <c r="D68" s="391"/>
      <c r="E68" s="391"/>
      <c r="G68" s="531"/>
      <c r="H68" s="963"/>
      <c r="I68" s="963"/>
      <c r="J68" s="964"/>
      <c r="K68" s="964"/>
      <c r="L68" s="964"/>
      <c r="M68" s="964"/>
      <c r="N68" s="531"/>
      <c r="O68" s="550" t="s">
        <v>1152</v>
      </c>
      <c r="P68" s="168"/>
      <c r="Q68" s="168"/>
      <c r="R68" s="168"/>
      <c r="S68" s="168"/>
      <c r="T68" s="551"/>
      <c r="U68" s="926" t="str">
        <f>VLOOKUP(P10,Emp_data!A:O,15,0)</f>
        <v xml:space="preserve">Ms. Wichaya I. </v>
      </c>
      <c r="V68" s="927"/>
      <c r="W68" s="926" t="str">
        <f>VLOOKUP(P10,Emp_data!A:Q,16,0)</f>
        <v>Ms. Wannapa P.</v>
      </c>
      <c r="X68" s="927"/>
      <c r="Y68" s="926" t="str">
        <f>VLOOKUP(P10,Emp_data!A:S,18,0)</f>
        <v>-</v>
      </c>
      <c r="Z68" s="927"/>
      <c r="AA68" s="926" t="str">
        <f>VLOOKUP(P10,Emp_data!A:U,20,0)</f>
        <v>-</v>
      </c>
      <c r="AB68" s="927"/>
      <c r="AC68" s="313"/>
    </row>
    <row r="69" spans="1:29" ht="25.5" customHeight="1">
      <c r="A69" s="312"/>
      <c r="B69" s="543"/>
      <c r="C69" s="543"/>
      <c r="D69" s="391"/>
      <c r="E69" s="391"/>
      <c r="G69" s="531"/>
      <c r="H69" s="963" t="s">
        <v>1153</v>
      </c>
      <c r="I69" s="963"/>
      <c r="J69" s="964" t="s">
        <v>1154</v>
      </c>
      <c r="K69" s="964"/>
      <c r="L69" s="964"/>
      <c r="M69" s="964"/>
      <c r="N69" s="531"/>
      <c r="O69" s="544"/>
      <c r="P69" s="157"/>
      <c r="Q69" s="157"/>
      <c r="R69" s="157"/>
      <c r="S69" s="157"/>
      <c r="T69" s="552"/>
      <c r="U69" s="965" t="s">
        <v>1362</v>
      </c>
      <c r="V69" s="966"/>
      <c r="W69" s="966"/>
      <c r="X69" s="966"/>
      <c r="Y69" s="966"/>
      <c r="Z69" s="974"/>
      <c r="AA69" s="273" t="s">
        <v>1156</v>
      </c>
      <c r="AB69" s="256">
        <f>SUM(X63+Z63+AB63)</f>
        <v>220</v>
      </c>
      <c r="AC69" s="313"/>
    </row>
    <row r="70" spans="1:29" ht="25.5" customHeight="1">
      <c r="A70" s="312"/>
      <c r="B70" s="543"/>
      <c r="C70" s="543"/>
      <c r="G70" s="531"/>
      <c r="H70" s="963"/>
      <c r="I70" s="963"/>
      <c r="J70" s="964"/>
      <c r="K70" s="964"/>
      <c r="L70" s="964"/>
      <c r="M70" s="964"/>
      <c r="O70" s="550" t="s">
        <v>1140</v>
      </c>
      <c r="P70" s="168"/>
      <c r="Q70" s="168"/>
      <c r="R70" s="168"/>
      <c r="S70" s="168"/>
      <c r="T70" s="553"/>
      <c r="U70" s="259"/>
      <c r="V70" s="267"/>
      <c r="W70" s="267"/>
      <c r="X70" s="267"/>
      <c r="Y70" s="267"/>
      <c r="Z70" s="274"/>
      <c r="AA70" s="275"/>
      <c r="AB70" s="261"/>
      <c r="AC70" s="313"/>
    </row>
    <row r="71" spans="1:29" ht="25.5" customHeight="1">
      <c r="A71" s="312"/>
      <c r="G71" s="531"/>
      <c r="H71" s="963" t="s">
        <v>1141</v>
      </c>
      <c r="I71" s="963"/>
      <c r="J71" s="964" t="s">
        <v>1157</v>
      </c>
      <c r="K71" s="964"/>
      <c r="L71" s="964"/>
      <c r="M71" s="964"/>
      <c r="N71" s="453"/>
      <c r="O71" s="550" t="s">
        <v>1158</v>
      </c>
      <c r="P71" s="168"/>
      <c r="Q71" s="168"/>
      <c r="R71" s="168"/>
      <c r="S71" s="168"/>
      <c r="T71" s="553"/>
      <c r="U71" s="965" t="s">
        <v>1363</v>
      </c>
      <c r="V71" s="966"/>
      <c r="W71" s="966"/>
      <c r="X71" s="966"/>
      <c r="Y71" s="966"/>
      <c r="Z71" s="974"/>
      <c r="AA71" s="276" t="s">
        <v>1160</v>
      </c>
      <c r="AB71" s="256">
        <f>AB69/3/16</f>
        <v>4.583333333333333</v>
      </c>
      <c r="AC71" s="313"/>
    </row>
    <row r="72" spans="1:29" ht="25.5" customHeight="1" thickBot="1">
      <c r="A72" s="312"/>
      <c r="G72" s="531"/>
      <c r="H72" s="963"/>
      <c r="I72" s="963"/>
      <c r="J72" s="964"/>
      <c r="K72" s="964"/>
      <c r="L72" s="964"/>
      <c r="M72" s="964"/>
      <c r="N72" s="453"/>
      <c r="O72" s="554"/>
      <c r="P72" s="547"/>
      <c r="Q72" s="547"/>
      <c r="R72" s="547"/>
      <c r="S72" s="547"/>
      <c r="T72" s="555"/>
      <c r="U72" s="259"/>
      <c r="V72" s="267"/>
      <c r="W72" s="267"/>
      <c r="X72" s="267"/>
      <c r="Y72" s="267"/>
      <c r="Z72" s="274"/>
      <c r="AA72" s="277"/>
      <c r="AB72" s="261"/>
      <c r="AC72" s="313"/>
    </row>
    <row r="73" spans="1:29" ht="25.5" customHeight="1">
      <c r="A73" s="312"/>
      <c r="G73" s="531"/>
      <c r="H73" s="963" t="s">
        <v>1142</v>
      </c>
      <c r="I73" s="963"/>
      <c r="J73" s="964" t="s">
        <v>1364</v>
      </c>
      <c r="K73" s="964"/>
      <c r="L73" s="964"/>
      <c r="M73" s="964"/>
      <c r="O73" s="544" t="s">
        <v>1162</v>
      </c>
      <c r="P73" s="157"/>
      <c r="Q73" s="157"/>
      <c r="R73" s="157"/>
      <c r="S73" s="157"/>
      <c r="T73" s="552"/>
      <c r="U73" s="965" t="s">
        <v>1365</v>
      </c>
      <c r="V73" s="966"/>
      <c r="W73" s="966"/>
      <c r="X73" s="966"/>
      <c r="Y73" s="966"/>
      <c r="Z73" s="967"/>
      <c r="AA73" s="279" t="s">
        <v>1164</v>
      </c>
      <c r="AB73" s="280" t="s">
        <v>1149</v>
      </c>
      <c r="AC73" s="313"/>
    </row>
    <row r="74" spans="1:29" ht="25.5" customHeight="1" thickBot="1">
      <c r="A74" s="312"/>
      <c r="G74" s="531"/>
      <c r="H74" s="963"/>
      <c r="I74" s="963"/>
      <c r="J74" s="964"/>
      <c r="K74" s="964"/>
      <c r="L74" s="964"/>
      <c r="M74" s="964"/>
      <c r="O74" s="545" t="s">
        <v>1165</v>
      </c>
      <c r="P74" s="547"/>
      <c r="Q74" s="547"/>
      <c r="R74" s="547"/>
      <c r="S74" s="547"/>
      <c r="T74" s="555"/>
      <c r="U74" s="259"/>
      <c r="V74" s="267"/>
      <c r="W74" s="267"/>
      <c r="X74" s="267"/>
      <c r="Y74" s="267"/>
      <c r="Z74" s="281"/>
      <c r="AA74" s="282"/>
      <c r="AB74" s="283"/>
      <c r="AC74" s="313"/>
    </row>
    <row r="75" spans="1:29" ht="25.5" customHeight="1">
      <c r="A75" s="312"/>
      <c r="B75" s="485"/>
      <c r="C75" s="485"/>
      <c r="D75" s="556"/>
      <c r="E75" s="556"/>
      <c r="F75" s="556"/>
      <c r="G75" s="557"/>
      <c r="H75" s="963" t="s">
        <v>1143</v>
      </c>
      <c r="I75" s="963"/>
      <c r="J75" s="964" t="s">
        <v>1366</v>
      </c>
      <c r="K75" s="964"/>
      <c r="L75" s="964"/>
      <c r="M75" s="964"/>
      <c r="N75" s="556"/>
      <c r="O75" s="544" t="s">
        <v>1167</v>
      </c>
      <c r="P75" s="157"/>
      <c r="Q75" s="157"/>
      <c r="R75" s="157"/>
      <c r="S75" s="157"/>
      <c r="T75" s="552"/>
      <c r="U75" s="968" t="s">
        <v>1367</v>
      </c>
      <c r="V75" s="969"/>
      <c r="W75" s="969"/>
      <c r="X75" s="969"/>
      <c r="Y75" s="969"/>
      <c r="Z75" s="969"/>
      <c r="AA75" s="969"/>
      <c r="AB75" s="970"/>
      <c r="AC75" s="313"/>
    </row>
    <row r="76" spans="1:29" ht="25.5" customHeight="1">
      <c r="A76" s="312"/>
      <c r="B76" s="485"/>
      <c r="C76" s="485"/>
      <c r="G76" s="531"/>
      <c r="H76" s="963"/>
      <c r="I76" s="963"/>
      <c r="J76" s="964"/>
      <c r="K76" s="964"/>
      <c r="L76" s="964"/>
      <c r="M76" s="964"/>
      <c r="O76" s="545" t="s">
        <v>1169</v>
      </c>
      <c r="P76" s="547"/>
      <c r="Q76" s="547"/>
      <c r="R76" s="547"/>
      <c r="S76" s="547"/>
      <c r="T76" s="555"/>
      <c r="U76" s="971"/>
      <c r="V76" s="972"/>
      <c r="W76" s="972"/>
      <c r="X76" s="972"/>
      <c r="Y76" s="972"/>
      <c r="Z76" s="972"/>
      <c r="AA76" s="972"/>
      <c r="AB76" s="973"/>
      <c r="AC76" s="313"/>
    </row>
    <row r="77" spans="1:29" ht="25.5" customHeight="1">
      <c r="A77" s="312"/>
      <c r="B77" s="485"/>
      <c r="C77" s="485"/>
      <c r="G77" s="531"/>
      <c r="H77" s="558"/>
      <c r="I77" s="558"/>
      <c r="J77" s="172"/>
      <c r="K77" s="172"/>
      <c r="L77" s="172"/>
      <c r="M77" s="172"/>
      <c r="O77" s="168"/>
      <c r="P77" s="168"/>
      <c r="Q77" s="168"/>
      <c r="R77" s="168"/>
      <c r="S77" s="168"/>
      <c r="T77" s="159"/>
      <c r="U77" s="285"/>
      <c r="V77" s="285"/>
      <c r="W77" s="285"/>
      <c r="X77" s="285"/>
      <c r="Y77" s="285"/>
      <c r="Z77" s="285"/>
      <c r="AA77" s="285"/>
      <c r="AB77" s="285"/>
      <c r="AC77" s="313"/>
    </row>
    <row r="78" spans="1:29" ht="25.5" customHeight="1">
      <c r="A78" s="312"/>
      <c r="B78" s="485"/>
      <c r="C78" s="485"/>
      <c r="G78" s="531"/>
      <c r="H78" s="558"/>
      <c r="I78" s="558"/>
      <c r="J78" s="172"/>
      <c r="K78" s="172"/>
      <c r="L78" s="172"/>
      <c r="M78" s="172"/>
      <c r="O78" s="168"/>
      <c r="P78" s="168"/>
      <c r="Q78" s="168"/>
      <c r="R78" s="168"/>
      <c r="S78" s="168"/>
      <c r="T78" s="159"/>
      <c r="U78" s="285"/>
      <c r="V78" s="285"/>
      <c r="W78" s="285"/>
      <c r="X78" s="285"/>
      <c r="Y78" s="285"/>
      <c r="Z78" s="285"/>
      <c r="AA78" s="285"/>
      <c r="AB78" s="285"/>
      <c r="AC78" s="313"/>
    </row>
    <row r="79" spans="1:29" ht="25.5" customHeight="1">
      <c r="A79" s="312"/>
      <c r="B79" s="485"/>
      <c r="C79" s="485"/>
      <c r="G79" s="531"/>
      <c r="H79" s="558"/>
      <c r="I79" s="558"/>
      <c r="J79" s="172"/>
      <c r="K79" s="172"/>
      <c r="L79" s="172"/>
      <c r="M79" s="172"/>
      <c r="O79" s="168"/>
      <c r="P79" s="168"/>
      <c r="Q79" s="168"/>
      <c r="R79" s="168"/>
      <c r="S79" s="168"/>
      <c r="T79" s="159"/>
      <c r="U79" s="285"/>
      <c r="V79" s="285"/>
      <c r="W79" s="285"/>
      <c r="X79" s="285"/>
      <c r="Y79" s="285"/>
      <c r="Z79" s="285"/>
      <c r="AA79" s="285"/>
      <c r="AB79" s="285"/>
      <c r="AC79" s="313"/>
    </row>
    <row r="80" spans="1:29" ht="25.5" customHeight="1">
      <c r="A80" s="312"/>
      <c r="B80" s="485"/>
      <c r="C80" s="485"/>
      <c r="G80" s="531"/>
      <c r="H80" s="558"/>
      <c r="I80" s="558"/>
      <c r="J80" s="172"/>
      <c r="K80" s="172"/>
      <c r="L80" s="172"/>
      <c r="M80" s="172"/>
      <c r="O80" s="168"/>
      <c r="P80" s="168"/>
      <c r="Q80" s="168"/>
      <c r="R80" s="168"/>
      <c r="S80" s="168"/>
      <c r="T80" s="159"/>
      <c r="U80" s="285"/>
      <c r="V80" s="285"/>
      <c r="W80" s="285"/>
      <c r="X80" s="285"/>
      <c r="Y80" s="285"/>
      <c r="Z80" s="285"/>
      <c r="AA80" s="285"/>
      <c r="AB80" s="285"/>
      <c r="AC80" s="313"/>
    </row>
    <row r="81" spans="1:39" ht="25.5" customHeight="1">
      <c r="A81" s="312"/>
      <c r="B81" s="485"/>
      <c r="C81" s="485"/>
      <c r="G81" s="531"/>
      <c r="H81" s="558"/>
      <c r="I81" s="558"/>
      <c r="J81" s="172"/>
      <c r="K81" s="172"/>
      <c r="L81" s="172"/>
      <c r="M81" s="172"/>
      <c r="O81" s="168"/>
      <c r="P81" s="168"/>
      <c r="Q81" s="168"/>
      <c r="R81" s="168"/>
      <c r="S81" s="168"/>
      <c r="T81" s="159"/>
      <c r="U81" s="285"/>
      <c r="V81" s="285"/>
      <c r="W81" s="285"/>
      <c r="X81" s="285"/>
      <c r="Y81" s="285"/>
      <c r="Z81" s="285"/>
      <c r="AA81" s="285"/>
      <c r="AB81" s="285"/>
      <c r="AC81" s="313"/>
    </row>
    <row r="82" spans="1:39" ht="25.5" customHeight="1">
      <c r="A82" s="312"/>
      <c r="B82" s="485"/>
      <c r="C82" s="485"/>
      <c r="G82" s="531"/>
      <c r="H82" s="558"/>
      <c r="I82" s="558"/>
      <c r="J82" s="172"/>
      <c r="K82" s="172"/>
      <c r="L82" s="172"/>
      <c r="M82" s="172"/>
      <c r="O82" s="168"/>
      <c r="P82" s="168"/>
      <c r="Q82" s="168"/>
      <c r="R82" s="168"/>
      <c r="S82" s="168"/>
      <c r="T82" s="159"/>
      <c r="U82" s="285"/>
      <c r="V82" s="285"/>
      <c r="W82" s="285"/>
      <c r="X82" s="285"/>
      <c r="Y82" s="285"/>
      <c r="Z82" s="285"/>
      <c r="AA82" s="285"/>
      <c r="AB82" s="285"/>
      <c r="AC82" s="313"/>
    </row>
    <row r="83" spans="1:39" ht="25.5" customHeight="1">
      <c r="A83" s="312"/>
      <c r="B83" s="485"/>
      <c r="C83" s="485"/>
      <c r="G83" s="531"/>
      <c r="H83" s="558"/>
      <c r="I83" s="558"/>
      <c r="J83" s="172"/>
      <c r="K83" s="172"/>
      <c r="L83" s="172"/>
      <c r="M83" s="172"/>
      <c r="O83" s="168"/>
      <c r="P83" s="168"/>
      <c r="Q83" s="168"/>
      <c r="R83" s="168"/>
      <c r="S83" s="168"/>
      <c r="T83" s="159"/>
      <c r="U83" s="285"/>
      <c r="V83" s="285"/>
      <c r="W83" s="285"/>
      <c r="X83" s="285"/>
      <c r="Y83" s="285"/>
      <c r="Z83" s="285"/>
      <c r="AA83" s="285"/>
      <c r="AB83" s="285"/>
      <c r="AC83" s="313"/>
    </row>
    <row r="84" spans="1:39" ht="25.5" customHeight="1">
      <c r="A84" s="312"/>
      <c r="B84" s="485"/>
      <c r="C84" s="485"/>
      <c r="G84" s="531"/>
      <c r="H84" s="558"/>
      <c r="I84" s="558"/>
      <c r="J84" s="172"/>
      <c r="K84" s="172"/>
      <c r="L84" s="172"/>
      <c r="M84" s="172"/>
      <c r="O84" s="168"/>
      <c r="P84" s="168"/>
      <c r="Q84" s="168"/>
      <c r="R84" s="168"/>
      <c r="S84" s="168"/>
      <c r="T84" s="159"/>
      <c r="U84" s="285"/>
      <c r="V84" s="285"/>
      <c r="W84" s="285"/>
      <c r="X84" s="285"/>
      <c r="Y84" s="285"/>
      <c r="Z84" s="285"/>
      <c r="AA84" s="285"/>
      <c r="AB84" s="285"/>
      <c r="AC84" s="313"/>
    </row>
    <row r="85" spans="1:39" ht="25.5" customHeight="1">
      <c r="A85" s="312"/>
      <c r="B85" s="485"/>
      <c r="C85" s="485"/>
      <c r="D85" s="556"/>
      <c r="E85" s="556"/>
      <c r="F85" s="556"/>
      <c r="G85" s="557"/>
      <c r="H85" s="557"/>
      <c r="I85" s="557"/>
      <c r="J85" s="557"/>
      <c r="K85" s="557"/>
      <c r="L85" s="556"/>
      <c r="M85" s="556"/>
      <c r="N85" s="556"/>
      <c r="O85" s="556"/>
      <c r="Q85" s="453"/>
      <c r="R85" s="453"/>
      <c r="AA85" s="559"/>
      <c r="AC85" s="313"/>
    </row>
    <row r="86" spans="1:39" ht="25.5" customHeight="1" thickBot="1">
      <c r="A86" s="394"/>
      <c r="B86" s="395"/>
      <c r="C86" s="395"/>
      <c r="D86" s="395"/>
      <c r="E86" s="395"/>
      <c r="F86" s="395"/>
      <c r="G86" s="395"/>
      <c r="H86" s="560"/>
      <c r="I86" s="560"/>
      <c r="J86" s="560"/>
      <c r="K86" s="560"/>
      <c r="L86" s="560"/>
      <c r="M86" s="560"/>
      <c r="N86" s="561"/>
      <c r="O86" s="395"/>
      <c r="P86" s="395"/>
      <c r="Q86" s="395"/>
      <c r="R86" s="395"/>
      <c r="S86" s="560"/>
      <c r="T86" s="560"/>
      <c r="U86" s="560"/>
      <c r="V86" s="560"/>
      <c r="W86" s="560"/>
      <c r="X86" s="560"/>
      <c r="Y86" s="560"/>
      <c r="Z86" s="560"/>
      <c r="AA86" s="560"/>
      <c r="AB86" s="560"/>
      <c r="AC86" s="397"/>
      <c r="AF86" s="453"/>
      <c r="AG86" s="453"/>
      <c r="AH86" s="453"/>
    </row>
    <row r="87" spans="1:39" ht="18.95" customHeight="1">
      <c r="H87" s="413"/>
      <c r="I87" s="413"/>
      <c r="J87" s="413"/>
      <c r="K87" s="413"/>
      <c r="L87" s="413"/>
      <c r="M87" s="413"/>
      <c r="N87" s="391"/>
      <c r="S87" s="413"/>
      <c r="T87" s="413"/>
      <c r="U87" s="413"/>
      <c r="V87" s="413"/>
      <c r="W87" s="413"/>
      <c r="X87" s="413"/>
      <c r="Y87" s="413"/>
      <c r="Z87" s="413"/>
      <c r="AA87" s="413"/>
      <c r="AB87" s="413"/>
      <c r="AC87" s="534" t="s">
        <v>1170</v>
      </c>
      <c r="AF87" s="453"/>
      <c r="AG87" s="453"/>
      <c r="AH87" s="453"/>
    </row>
    <row r="88" spans="1:39" ht="23.1" customHeight="1" thickBot="1">
      <c r="A88" s="293"/>
      <c r="B88" s="294"/>
      <c r="C88" s="294"/>
      <c r="D88" s="295"/>
      <c r="E88" s="295"/>
      <c r="F88" s="296"/>
      <c r="G88" s="296"/>
      <c r="H88" s="296"/>
      <c r="I88" s="297"/>
      <c r="J88" s="297"/>
      <c r="K88" s="297"/>
      <c r="L88" s="297"/>
      <c r="M88" s="297"/>
      <c r="N88" s="297"/>
      <c r="O88" s="297"/>
      <c r="P88" s="297"/>
      <c r="Q88" s="297"/>
      <c r="R88" s="297"/>
      <c r="S88" s="297"/>
      <c r="T88" s="297"/>
      <c r="U88" s="296"/>
      <c r="V88" s="298"/>
      <c r="W88" s="298"/>
      <c r="X88" s="299"/>
      <c r="Y88" s="299"/>
      <c r="Z88" s="299"/>
      <c r="AA88" s="299"/>
      <c r="AB88" s="298"/>
      <c r="AC88" s="562" t="s">
        <v>1282</v>
      </c>
    </row>
    <row r="89" spans="1:39" ht="20.25" customHeight="1">
      <c r="A89" s="301"/>
      <c r="B89" s="302"/>
      <c r="C89" s="302"/>
      <c r="D89" s="302"/>
      <c r="E89" s="302"/>
      <c r="F89" s="302"/>
      <c r="G89" s="302"/>
      <c r="H89" s="302"/>
      <c r="I89" s="1109" t="s">
        <v>1283</v>
      </c>
      <c r="J89" s="1109"/>
      <c r="K89" s="1109"/>
      <c r="L89" s="1109"/>
      <c r="M89" s="1109"/>
      <c r="N89" s="1109"/>
      <c r="O89" s="1109"/>
      <c r="P89" s="1109"/>
      <c r="Q89" s="1109"/>
      <c r="R89" s="1109"/>
      <c r="S89" s="1109"/>
      <c r="T89" s="1109"/>
      <c r="U89" s="1109"/>
      <c r="V89" s="1109"/>
      <c r="W89" s="1109"/>
      <c r="X89" s="1109"/>
      <c r="Y89" s="1109"/>
      <c r="Z89" s="1109"/>
      <c r="AA89" s="1109"/>
      <c r="AB89" s="957" t="s">
        <v>1368</v>
      </c>
      <c r="AC89" s="958"/>
    </row>
    <row r="90" spans="1:39" ht="20.25" customHeight="1" thickBot="1">
      <c r="A90" s="303"/>
      <c r="B90" s="304"/>
      <c r="C90" s="304"/>
      <c r="D90" s="304"/>
      <c r="E90" s="304"/>
      <c r="F90" s="304"/>
      <c r="G90" s="304"/>
      <c r="H90" s="304"/>
      <c r="I90" s="1142"/>
      <c r="J90" s="1142"/>
      <c r="K90" s="1142"/>
      <c r="L90" s="1142"/>
      <c r="M90" s="1142"/>
      <c r="N90" s="1142"/>
      <c r="O90" s="1142"/>
      <c r="P90" s="1142"/>
      <c r="Q90" s="1142"/>
      <c r="R90" s="1142"/>
      <c r="S90" s="1142"/>
      <c r="T90" s="1142"/>
      <c r="U90" s="1142"/>
      <c r="V90" s="1142"/>
      <c r="W90" s="1142"/>
      <c r="X90" s="1142"/>
      <c r="Y90" s="1142"/>
      <c r="Z90" s="1142"/>
      <c r="AA90" s="1142"/>
      <c r="AB90" s="959"/>
      <c r="AC90" s="960"/>
    </row>
    <row r="91" spans="1:39" ht="12.75" customHeight="1">
      <c r="A91" s="305"/>
      <c r="B91" s="306"/>
      <c r="C91" s="306"/>
      <c r="D91" s="307"/>
      <c r="E91" s="307"/>
      <c r="F91" s="308"/>
      <c r="G91" s="308"/>
      <c r="H91" s="308"/>
      <c r="I91" s="309"/>
      <c r="J91" s="309"/>
      <c r="K91" s="309"/>
      <c r="L91" s="309"/>
      <c r="M91" s="309"/>
      <c r="N91" s="309"/>
      <c r="O91" s="309"/>
      <c r="P91" s="309"/>
      <c r="Q91" s="309"/>
      <c r="R91" s="309"/>
      <c r="S91" s="309"/>
      <c r="T91" s="309"/>
      <c r="U91" s="308"/>
      <c r="V91" s="310"/>
      <c r="W91" s="310"/>
      <c r="X91" s="311"/>
      <c r="Y91" s="311"/>
      <c r="Z91" s="311"/>
      <c r="AA91" s="311"/>
      <c r="AB91" s="310"/>
      <c r="AC91" s="563"/>
    </row>
    <row r="92" spans="1:39" ht="17.25" customHeight="1">
      <c r="A92" s="312"/>
      <c r="B92" s="941" t="s">
        <v>1173</v>
      </c>
      <c r="C92" s="942"/>
      <c r="D92" s="942"/>
      <c r="E92" s="942"/>
      <c r="F92" s="942"/>
      <c r="G92" s="942"/>
      <c r="H92" s="942"/>
      <c r="I92" s="942"/>
      <c r="J92" s="942"/>
      <c r="K92" s="942"/>
      <c r="L92" s="942"/>
      <c r="M92" s="942"/>
      <c r="N92" s="942"/>
      <c r="O92" s="942"/>
      <c r="P92" s="942"/>
      <c r="Q92" s="942"/>
      <c r="R92" s="942"/>
      <c r="S92" s="942"/>
      <c r="T92" s="942"/>
      <c r="U92" s="942"/>
      <c r="V92" s="942"/>
      <c r="W92" s="942"/>
      <c r="X92" s="942"/>
      <c r="Y92" s="942"/>
      <c r="Z92" s="942"/>
      <c r="AA92" s="942"/>
      <c r="AB92" s="943"/>
      <c r="AC92" s="313"/>
      <c r="AH92" s="391"/>
      <c r="AM92" s="391"/>
    </row>
    <row r="93" spans="1:39" ht="17.25" customHeight="1">
      <c r="A93" s="312"/>
      <c r="B93" s="944"/>
      <c r="C93" s="945"/>
      <c r="D93" s="945"/>
      <c r="E93" s="945"/>
      <c r="F93" s="945"/>
      <c r="G93" s="945"/>
      <c r="H93" s="945"/>
      <c r="I93" s="945"/>
      <c r="J93" s="945"/>
      <c r="K93" s="945"/>
      <c r="L93" s="945"/>
      <c r="M93" s="945"/>
      <c r="N93" s="945"/>
      <c r="O93" s="945"/>
      <c r="P93" s="945"/>
      <c r="Q93" s="945"/>
      <c r="R93" s="945"/>
      <c r="S93" s="945"/>
      <c r="T93" s="945"/>
      <c r="U93" s="945"/>
      <c r="V93" s="945"/>
      <c r="W93" s="945"/>
      <c r="X93" s="945"/>
      <c r="Y93" s="945"/>
      <c r="Z93" s="945"/>
      <c r="AA93" s="945"/>
      <c r="AB93" s="946"/>
      <c r="AC93" s="313"/>
      <c r="AH93" s="391"/>
      <c r="AM93" s="391"/>
    </row>
    <row r="94" spans="1:39" ht="18.75" customHeight="1">
      <c r="A94" s="312"/>
      <c r="B94" s="1143" t="s">
        <v>1174</v>
      </c>
      <c r="C94" s="1144"/>
      <c r="D94" s="1144"/>
      <c r="E94" s="1144"/>
      <c r="F94" s="1144"/>
      <c r="G94" s="1144"/>
      <c r="H94" s="1145"/>
      <c r="I94" s="314" t="s">
        <v>1175</v>
      </c>
      <c r="J94" s="315"/>
      <c r="K94" s="316"/>
      <c r="L94" s="316"/>
      <c r="M94" s="316"/>
      <c r="N94" s="316"/>
      <c r="O94" s="316"/>
      <c r="P94" s="316"/>
      <c r="Q94" s="316"/>
      <c r="R94" s="317"/>
      <c r="S94" s="317"/>
      <c r="T94" s="317"/>
      <c r="U94" s="317"/>
      <c r="V94" s="317"/>
      <c r="W94" s="317"/>
      <c r="X94" s="317"/>
      <c r="Y94" s="317"/>
      <c r="Z94" s="317"/>
      <c r="AA94" s="317"/>
      <c r="AB94" s="318"/>
      <c r="AC94" s="313"/>
    </row>
    <row r="95" spans="1:39" ht="18.75" customHeight="1">
      <c r="A95" s="312"/>
      <c r="B95" s="319" t="s">
        <v>1176</v>
      </c>
      <c r="C95" s="320"/>
      <c r="D95" s="320"/>
      <c r="E95" s="321"/>
      <c r="F95" s="321"/>
      <c r="G95" s="321"/>
      <c r="H95" s="322"/>
      <c r="I95" s="320" t="s">
        <v>1177</v>
      </c>
      <c r="J95" s="323"/>
      <c r="K95" s="324"/>
      <c r="L95" s="324"/>
      <c r="M95" s="324"/>
      <c r="N95" s="324"/>
      <c r="O95" s="324"/>
      <c r="P95" s="324"/>
      <c r="Q95" s="324"/>
      <c r="R95" s="324"/>
      <c r="S95" s="324"/>
      <c r="T95" s="324"/>
      <c r="U95" s="324"/>
      <c r="V95" s="324"/>
      <c r="W95" s="324"/>
      <c r="X95" s="324"/>
      <c r="Y95" s="324"/>
      <c r="Z95" s="324"/>
      <c r="AA95" s="324"/>
      <c r="AB95" s="325"/>
      <c r="AC95" s="313"/>
    </row>
    <row r="96" spans="1:39" ht="18.75" customHeight="1">
      <c r="A96" s="312"/>
      <c r="B96" s="326"/>
      <c r="H96" s="328"/>
      <c r="I96" s="324"/>
      <c r="J96" s="329"/>
      <c r="K96" s="329"/>
      <c r="L96" s="329"/>
      <c r="M96" s="329"/>
      <c r="N96" s="329"/>
      <c r="O96" s="329"/>
      <c r="P96" s="329"/>
      <c r="Q96" s="329"/>
      <c r="R96" s="329"/>
      <c r="S96" s="329"/>
      <c r="T96" s="329"/>
      <c r="U96" s="329"/>
      <c r="V96" s="329"/>
      <c r="W96" s="329"/>
      <c r="X96" s="329"/>
      <c r="Y96" s="329"/>
      <c r="Z96" s="329"/>
      <c r="AA96" s="329"/>
      <c r="AB96" s="564"/>
      <c r="AC96" s="313"/>
    </row>
    <row r="97" spans="1:37" ht="18" customHeight="1">
      <c r="A97" s="312"/>
      <c r="B97" s="326"/>
      <c r="H97" s="328"/>
      <c r="I97" s="324"/>
      <c r="J97" s="324"/>
      <c r="K97" s="324"/>
      <c r="L97" s="324"/>
      <c r="M97" s="324"/>
      <c r="N97" s="324"/>
      <c r="O97" s="324"/>
      <c r="P97" s="324"/>
      <c r="Q97" s="324"/>
      <c r="R97" s="324"/>
      <c r="S97" s="324"/>
      <c r="T97" s="324"/>
      <c r="U97" s="324"/>
      <c r="V97" s="324"/>
      <c r="W97" s="324"/>
      <c r="X97" s="324"/>
      <c r="Y97" s="324"/>
      <c r="Z97" s="324"/>
      <c r="AA97" s="324"/>
      <c r="AB97" s="325"/>
      <c r="AC97" s="313"/>
    </row>
    <row r="98" spans="1:37" ht="18" customHeight="1">
      <c r="A98" s="312"/>
      <c r="B98" s="326"/>
      <c r="H98" s="328"/>
      <c r="I98" s="324"/>
      <c r="J98" s="329"/>
      <c r="K98" s="329"/>
      <c r="L98" s="329"/>
      <c r="M98" s="329"/>
      <c r="N98" s="329"/>
      <c r="O98" s="329"/>
      <c r="P98" s="329"/>
      <c r="Q98" s="329"/>
      <c r="R98" s="329"/>
      <c r="S98" s="329"/>
      <c r="T98" s="329"/>
      <c r="U98" s="329"/>
      <c r="V98" s="329"/>
      <c r="W98" s="329"/>
      <c r="X98" s="329"/>
      <c r="Y98" s="329"/>
      <c r="Z98" s="329"/>
      <c r="AA98" s="329"/>
      <c r="AB98" s="564"/>
      <c r="AC98" s="313"/>
    </row>
    <row r="99" spans="1:37" ht="18" customHeight="1">
      <c r="A99" s="312"/>
      <c r="B99" s="326"/>
      <c r="H99" s="328"/>
      <c r="I99" s="324"/>
      <c r="J99" s="324"/>
      <c r="K99" s="324"/>
      <c r="L99" s="324"/>
      <c r="M99" s="324"/>
      <c r="N99" s="324"/>
      <c r="O99" s="324"/>
      <c r="P99" s="324"/>
      <c r="Q99" s="324"/>
      <c r="R99" s="324"/>
      <c r="S99" s="324"/>
      <c r="T99" s="324"/>
      <c r="U99" s="324"/>
      <c r="V99" s="324"/>
      <c r="W99" s="324"/>
      <c r="X99" s="324"/>
      <c r="Y99" s="324"/>
      <c r="Z99" s="324"/>
      <c r="AA99" s="324"/>
      <c r="AB99" s="325"/>
      <c r="AC99" s="313"/>
    </row>
    <row r="100" spans="1:37" ht="18" customHeight="1">
      <c r="A100" s="312"/>
      <c r="B100" s="330"/>
      <c r="C100" s="331"/>
      <c r="D100" s="331"/>
      <c r="H100" s="328"/>
      <c r="I100" s="324"/>
      <c r="J100" s="329"/>
      <c r="K100" s="329"/>
      <c r="L100" s="329"/>
      <c r="M100" s="329"/>
      <c r="N100" s="329"/>
      <c r="O100" s="329"/>
      <c r="P100" s="329"/>
      <c r="Q100" s="329"/>
      <c r="R100" s="329"/>
      <c r="S100" s="329"/>
      <c r="T100" s="329"/>
      <c r="U100" s="329"/>
      <c r="V100" s="329"/>
      <c r="W100" s="329"/>
      <c r="X100" s="329"/>
      <c r="Y100" s="329"/>
      <c r="Z100" s="329"/>
      <c r="AA100" s="329"/>
      <c r="AB100" s="564"/>
      <c r="AC100" s="313"/>
    </row>
    <row r="101" spans="1:37" ht="18" customHeight="1">
      <c r="A101" s="312"/>
      <c r="B101" s="330"/>
      <c r="C101" s="331"/>
      <c r="D101" s="331"/>
      <c r="H101" s="328"/>
      <c r="AB101" s="328"/>
      <c r="AC101" s="313"/>
    </row>
    <row r="102" spans="1:37" ht="18.75" customHeight="1">
      <c r="A102" s="312"/>
      <c r="B102" s="332"/>
      <c r="C102" s="324"/>
      <c r="D102" s="323"/>
      <c r="E102" s="323"/>
      <c r="F102" s="323"/>
      <c r="G102" s="323"/>
      <c r="H102" s="325"/>
      <c r="Z102" s="389"/>
      <c r="AB102" s="328"/>
      <c r="AC102" s="313"/>
    </row>
    <row r="103" spans="1:37" ht="18.75" customHeight="1">
      <c r="A103" s="312"/>
      <c r="B103" s="332"/>
      <c r="C103" s="324"/>
      <c r="D103" s="323"/>
      <c r="E103" s="323"/>
      <c r="F103" s="323"/>
      <c r="G103" s="323"/>
      <c r="H103" s="328"/>
      <c r="I103" s="314" t="s">
        <v>1178</v>
      </c>
      <c r="J103" s="316"/>
      <c r="K103" s="316"/>
      <c r="L103" s="316"/>
      <c r="M103" s="316"/>
      <c r="N103" s="316"/>
      <c r="O103" s="316"/>
      <c r="P103" s="316"/>
      <c r="Q103" s="316"/>
      <c r="R103" s="317"/>
      <c r="S103" s="317"/>
      <c r="T103" s="317"/>
      <c r="U103" s="317"/>
      <c r="V103" s="317"/>
      <c r="W103" s="317"/>
      <c r="X103" s="317"/>
      <c r="Y103" s="317"/>
      <c r="Z103" s="317"/>
      <c r="AA103" s="317"/>
      <c r="AB103" s="318"/>
      <c r="AC103" s="313"/>
    </row>
    <row r="104" spans="1:37" ht="18.75" customHeight="1">
      <c r="A104" s="312"/>
      <c r="B104" s="947" t="s">
        <v>1179</v>
      </c>
      <c r="C104" s="948"/>
      <c r="D104" s="323"/>
      <c r="E104" s="323"/>
      <c r="F104" s="323"/>
      <c r="G104" s="323"/>
      <c r="H104" s="328"/>
      <c r="I104" s="320" t="s">
        <v>1180</v>
      </c>
      <c r="J104" s="331"/>
      <c r="K104" s="331"/>
      <c r="L104" s="331"/>
      <c r="M104" s="331"/>
      <c r="N104" s="331"/>
      <c r="O104" s="331"/>
      <c r="P104" s="331"/>
      <c r="Q104" s="331"/>
      <c r="AB104" s="328"/>
      <c r="AC104" s="313"/>
    </row>
    <row r="105" spans="1:37" ht="18.75" customHeight="1">
      <c r="A105" s="312"/>
      <c r="B105" s="947"/>
      <c r="C105" s="948"/>
      <c r="D105" s="334"/>
      <c r="E105" s="334"/>
      <c r="F105" s="334"/>
      <c r="G105" s="334"/>
      <c r="H105" s="328"/>
      <c r="I105" s="324"/>
      <c r="J105" s="329"/>
      <c r="K105" s="329"/>
      <c r="L105" s="329"/>
      <c r="M105" s="329"/>
      <c r="N105" s="329"/>
      <c r="O105" s="329"/>
      <c r="P105" s="329"/>
      <c r="Q105" s="329"/>
      <c r="R105" s="329"/>
      <c r="S105" s="329"/>
      <c r="T105" s="329"/>
      <c r="U105" s="329"/>
      <c r="V105" s="329"/>
      <c r="W105" s="329"/>
      <c r="X105" s="329"/>
      <c r="Y105" s="329"/>
      <c r="Z105" s="329"/>
      <c r="AA105" s="329"/>
      <c r="AB105" s="564"/>
      <c r="AC105" s="313"/>
    </row>
    <row r="106" spans="1:37" ht="18" customHeight="1">
      <c r="A106" s="312"/>
      <c r="B106" s="947" t="s">
        <v>1181</v>
      </c>
      <c r="C106" s="948"/>
      <c r="D106" s="952" t="s">
        <v>1182</v>
      </c>
      <c r="E106" s="952"/>
      <c r="F106" s="952"/>
      <c r="G106" s="952"/>
      <c r="H106" s="328"/>
      <c r="I106" s="324"/>
      <c r="J106" s="324"/>
      <c r="K106" s="324"/>
      <c r="L106" s="324"/>
      <c r="M106" s="324"/>
      <c r="N106" s="324"/>
      <c r="O106" s="324"/>
      <c r="P106" s="324"/>
      <c r="Q106" s="324"/>
      <c r="R106" s="324"/>
      <c r="S106" s="324"/>
      <c r="T106" s="324"/>
      <c r="U106" s="324"/>
      <c r="V106" s="324"/>
      <c r="W106" s="324"/>
      <c r="X106" s="324"/>
      <c r="Y106" s="324"/>
      <c r="Z106" s="324"/>
      <c r="AA106" s="324"/>
      <c r="AB106" s="325"/>
      <c r="AC106" s="313"/>
    </row>
    <row r="107" spans="1:37" ht="18" customHeight="1">
      <c r="A107" s="312"/>
      <c r="B107" s="947"/>
      <c r="C107" s="948"/>
      <c r="D107" s="948"/>
      <c r="E107" s="948"/>
      <c r="F107" s="948"/>
      <c r="G107" s="948"/>
      <c r="H107" s="328"/>
      <c r="I107" s="324"/>
      <c r="J107" s="329"/>
      <c r="K107" s="329"/>
      <c r="L107" s="329"/>
      <c r="M107" s="329"/>
      <c r="N107" s="329"/>
      <c r="O107" s="329"/>
      <c r="P107" s="329"/>
      <c r="Q107" s="329"/>
      <c r="R107" s="329"/>
      <c r="S107" s="329"/>
      <c r="T107" s="329"/>
      <c r="U107" s="329"/>
      <c r="V107" s="329"/>
      <c r="W107" s="329"/>
      <c r="X107" s="329"/>
      <c r="Y107" s="329"/>
      <c r="Z107" s="329"/>
      <c r="AA107" s="329"/>
      <c r="AB107" s="564"/>
      <c r="AC107" s="313"/>
    </row>
    <row r="108" spans="1:37" ht="18" customHeight="1">
      <c r="A108" s="312"/>
      <c r="B108" s="947" t="s">
        <v>1183</v>
      </c>
      <c r="C108" s="948"/>
      <c r="D108" s="948" t="s">
        <v>1279</v>
      </c>
      <c r="E108" s="948"/>
      <c r="F108" s="948"/>
      <c r="G108" s="948"/>
      <c r="H108" s="328"/>
      <c r="I108" s="324"/>
      <c r="J108" s="324"/>
      <c r="K108" s="324"/>
      <c r="L108" s="324"/>
      <c r="M108" s="324"/>
      <c r="N108" s="324"/>
      <c r="O108" s="324"/>
      <c r="P108" s="324"/>
      <c r="Q108" s="324"/>
      <c r="R108" s="324"/>
      <c r="S108" s="324"/>
      <c r="T108" s="324"/>
      <c r="U108" s="324"/>
      <c r="V108" s="324"/>
      <c r="W108" s="324"/>
      <c r="X108" s="324"/>
      <c r="Y108" s="324"/>
      <c r="Z108" s="324"/>
      <c r="AA108" s="324"/>
      <c r="AB108" s="325"/>
      <c r="AC108" s="313"/>
    </row>
    <row r="109" spans="1:37" ht="18" customHeight="1">
      <c r="A109" s="312"/>
      <c r="B109" s="947"/>
      <c r="C109" s="948"/>
      <c r="D109" s="948"/>
      <c r="E109" s="948"/>
      <c r="F109" s="948"/>
      <c r="G109" s="948"/>
      <c r="H109" s="335"/>
      <c r="I109" s="324"/>
      <c r="J109" s="329"/>
      <c r="K109" s="329"/>
      <c r="L109" s="329"/>
      <c r="M109" s="329"/>
      <c r="N109" s="329"/>
      <c r="O109" s="329"/>
      <c r="P109" s="329"/>
      <c r="Q109" s="329"/>
      <c r="R109" s="329"/>
      <c r="S109" s="329"/>
      <c r="T109" s="329"/>
      <c r="U109" s="329"/>
      <c r="V109" s="329"/>
      <c r="W109" s="329"/>
      <c r="X109" s="329"/>
      <c r="Y109" s="329"/>
      <c r="Z109" s="329"/>
      <c r="AA109" s="329"/>
      <c r="AB109" s="564"/>
      <c r="AC109" s="313"/>
    </row>
    <row r="110" spans="1:37" ht="18" customHeight="1">
      <c r="A110" s="312"/>
      <c r="B110" s="336"/>
      <c r="C110" s="323"/>
      <c r="D110" s="323"/>
      <c r="E110" s="323"/>
      <c r="F110" s="323"/>
      <c r="G110" s="323"/>
      <c r="H110" s="335"/>
      <c r="I110" s="332"/>
      <c r="J110" s="331"/>
      <c r="K110" s="331"/>
      <c r="L110" s="331"/>
      <c r="M110" s="331"/>
      <c r="N110" s="331"/>
      <c r="O110" s="331"/>
      <c r="P110" s="331"/>
      <c r="Q110" s="331"/>
      <c r="AB110" s="328"/>
      <c r="AC110" s="313"/>
    </row>
    <row r="111" spans="1:37" ht="18.75" customHeight="1">
      <c r="A111" s="312"/>
      <c r="B111" s="337"/>
      <c r="C111" s="334"/>
      <c r="D111" s="334"/>
      <c r="E111" s="334"/>
      <c r="F111" s="334"/>
      <c r="G111" s="334"/>
      <c r="H111" s="338"/>
      <c r="I111" s="339"/>
      <c r="J111" s="331"/>
      <c r="K111" s="331"/>
      <c r="L111" s="331"/>
      <c r="M111" s="331"/>
      <c r="N111" s="331"/>
      <c r="O111" s="331"/>
      <c r="P111" s="331"/>
      <c r="Q111" s="331"/>
      <c r="Z111" s="389"/>
      <c r="AB111" s="328"/>
      <c r="AC111" s="313"/>
    </row>
    <row r="112" spans="1:37" s="344" customFormat="1" ht="19.5" customHeight="1">
      <c r="A112" s="340"/>
      <c r="B112" s="314" t="s">
        <v>1185</v>
      </c>
      <c r="C112" s="315"/>
      <c r="D112" s="315"/>
      <c r="E112" s="315"/>
      <c r="F112" s="315"/>
      <c r="G112" s="315"/>
      <c r="H112" s="341"/>
      <c r="I112" s="314" t="s">
        <v>1175</v>
      </c>
      <c r="J112" s="315"/>
      <c r="K112" s="315"/>
      <c r="L112" s="315"/>
      <c r="M112" s="315"/>
      <c r="N112" s="315"/>
      <c r="O112" s="315"/>
      <c r="P112" s="315"/>
      <c r="Q112" s="315"/>
      <c r="R112" s="342"/>
      <c r="S112" s="342"/>
      <c r="T112" s="342"/>
      <c r="U112" s="342"/>
      <c r="V112" s="342"/>
      <c r="W112" s="342"/>
      <c r="X112" s="342"/>
      <c r="Y112" s="342"/>
      <c r="Z112" s="342"/>
      <c r="AA112" s="342"/>
      <c r="AB112" s="343"/>
      <c r="AC112" s="565"/>
      <c r="AF112" s="327"/>
      <c r="AI112" s="327"/>
      <c r="AK112" s="327"/>
    </row>
    <row r="113" spans="1:37" s="344" customFormat="1" ht="19.5" customHeight="1">
      <c r="A113" s="340"/>
      <c r="B113" s="319" t="s">
        <v>1186</v>
      </c>
      <c r="C113" s="323"/>
      <c r="D113" s="323"/>
      <c r="H113" s="345"/>
      <c r="I113" s="320" t="s">
        <v>1177</v>
      </c>
      <c r="J113" s="323"/>
      <c r="K113" s="323"/>
      <c r="L113" s="323"/>
      <c r="M113" s="323"/>
      <c r="N113" s="323"/>
      <c r="O113" s="323"/>
      <c r="P113" s="323"/>
      <c r="Q113" s="323"/>
      <c r="R113" s="323"/>
      <c r="S113" s="323"/>
      <c r="T113" s="323"/>
      <c r="U113" s="323"/>
      <c r="V113" s="323"/>
      <c r="W113" s="323"/>
      <c r="X113" s="323"/>
      <c r="Y113" s="323"/>
      <c r="Z113" s="323"/>
      <c r="AA113" s="323"/>
      <c r="AB113" s="335"/>
      <c r="AC113" s="565"/>
      <c r="AF113" s="327"/>
      <c r="AI113" s="327"/>
      <c r="AK113" s="327"/>
    </row>
    <row r="114" spans="1:37" s="344" customFormat="1" ht="18" customHeight="1">
      <c r="A114" s="340"/>
      <c r="B114" s="346"/>
      <c r="H114" s="345"/>
      <c r="I114" s="323"/>
      <c r="J114" s="347"/>
      <c r="K114" s="347"/>
      <c r="L114" s="347"/>
      <c r="M114" s="347"/>
      <c r="N114" s="347"/>
      <c r="O114" s="347"/>
      <c r="P114" s="347"/>
      <c r="Q114" s="347"/>
      <c r="R114" s="347"/>
      <c r="S114" s="347"/>
      <c r="T114" s="347"/>
      <c r="U114" s="347"/>
      <c r="V114" s="347"/>
      <c r="W114" s="347"/>
      <c r="X114" s="347"/>
      <c r="Y114" s="347"/>
      <c r="Z114" s="347"/>
      <c r="AA114" s="347"/>
      <c r="AB114" s="566"/>
      <c r="AC114" s="565"/>
      <c r="AF114" s="327"/>
      <c r="AI114" s="327"/>
      <c r="AK114" s="327"/>
    </row>
    <row r="115" spans="1:37" s="344" customFormat="1" ht="15" customHeight="1">
      <c r="A115" s="340"/>
      <c r="B115" s="346"/>
      <c r="H115" s="345"/>
      <c r="I115" s="323"/>
      <c r="J115" s="323"/>
      <c r="K115" s="323"/>
      <c r="L115" s="323"/>
      <c r="M115" s="323"/>
      <c r="N115" s="323"/>
      <c r="O115" s="323"/>
      <c r="P115" s="323"/>
      <c r="Q115" s="323"/>
      <c r="R115" s="323"/>
      <c r="S115" s="323"/>
      <c r="T115" s="323"/>
      <c r="U115" s="323"/>
      <c r="V115" s="323"/>
      <c r="W115" s="323"/>
      <c r="X115" s="323"/>
      <c r="Y115" s="323"/>
      <c r="Z115" s="323"/>
      <c r="AA115" s="323"/>
      <c r="AB115" s="335"/>
      <c r="AC115" s="565"/>
      <c r="AF115" s="327"/>
      <c r="AI115" s="327"/>
      <c r="AK115" s="327"/>
    </row>
    <row r="116" spans="1:37" s="344" customFormat="1" ht="15" customHeight="1">
      <c r="A116" s="340"/>
      <c r="B116" s="346"/>
      <c r="H116" s="345"/>
      <c r="I116" s="323"/>
      <c r="J116" s="347"/>
      <c r="K116" s="347"/>
      <c r="L116" s="347"/>
      <c r="M116" s="347"/>
      <c r="N116" s="347"/>
      <c r="O116" s="347"/>
      <c r="P116" s="347"/>
      <c r="Q116" s="347"/>
      <c r="R116" s="347"/>
      <c r="S116" s="347"/>
      <c r="T116" s="347"/>
      <c r="U116" s="347"/>
      <c r="V116" s="347"/>
      <c r="W116" s="347"/>
      <c r="X116" s="347"/>
      <c r="Y116" s="347"/>
      <c r="Z116" s="347"/>
      <c r="AA116" s="347"/>
      <c r="AB116" s="566"/>
      <c r="AC116" s="565"/>
      <c r="AF116" s="327"/>
      <c r="AI116" s="327"/>
      <c r="AK116" s="327"/>
    </row>
    <row r="117" spans="1:37" s="344" customFormat="1" ht="15" customHeight="1">
      <c r="A117" s="340"/>
      <c r="B117" s="346"/>
      <c r="H117" s="345"/>
      <c r="I117" s="323"/>
      <c r="J117" s="323"/>
      <c r="K117" s="323"/>
      <c r="L117" s="323"/>
      <c r="M117" s="323"/>
      <c r="N117" s="323"/>
      <c r="O117" s="323"/>
      <c r="P117" s="323"/>
      <c r="Q117" s="323"/>
      <c r="R117" s="323"/>
      <c r="S117" s="323"/>
      <c r="T117" s="323"/>
      <c r="U117" s="323"/>
      <c r="V117" s="323"/>
      <c r="W117" s="323"/>
      <c r="X117" s="323"/>
      <c r="Y117" s="323"/>
      <c r="Z117" s="323"/>
      <c r="AA117" s="323"/>
      <c r="AB117" s="335"/>
      <c r="AC117" s="565"/>
      <c r="AF117" s="327"/>
      <c r="AI117" s="327"/>
      <c r="AK117" s="327"/>
    </row>
    <row r="118" spans="1:37" s="344" customFormat="1" ht="15" customHeight="1">
      <c r="A118" s="340"/>
      <c r="B118" s="336"/>
      <c r="C118" s="323"/>
      <c r="D118" s="323"/>
      <c r="H118" s="345"/>
      <c r="I118" s="323"/>
      <c r="J118" s="347"/>
      <c r="K118" s="347"/>
      <c r="L118" s="347"/>
      <c r="M118" s="347"/>
      <c r="N118" s="347"/>
      <c r="O118" s="347"/>
      <c r="P118" s="347"/>
      <c r="Q118" s="347"/>
      <c r="R118" s="347"/>
      <c r="S118" s="347"/>
      <c r="T118" s="347"/>
      <c r="U118" s="347"/>
      <c r="V118" s="347"/>
      <c r="W118" s="347"/>
      <c r="X118" s="347"/>
      <c r="Y118" s="347"/>
      <c r="Z118" s="347"/>
      <c r="AA118" s="347"/>
      <c r="AB118" s="566"/>
      <c r="AC118" s="565"/>
      <c r="AF118" s="327"/>
      <c r="AI118" s="327"/>
      <c r="AK118" s="327"/>
    </row>
    <row r="119" spans="1:37" s="344" customFormat="1" ht="18" customHeight="1">
      <c r="A119" s="340"/>
      <c r="B119" s="336"/>
      <c r="C119" s="323"/>
      <c r="D119" s="323"/>
      <c r="H119" s="345"/>
      <c r="AB119" s="345"/>
      <c r="AC119" s="565"/>
      <c r="AF119" s="327"/>
      <c r="AI119" s="327"/>
      <c r="AK119" s="327"/>
    </row>
    <row r="120" spans="1:37" s="344" customFormat="1" ht="18.75" customHeight="1">
      <c r="A120" s="340"/>
      <c r="B120" s="336"/>
      <c r="C120" s="323"/>
      <c r="D120" s="323"/>
      <c r="E120" s="323"/>
      <c r="F120" s="323"/>
      <c r="G120" s="323"/>
      <c r="H120" s="335"/>
      <c r="Z120" s="349"/>
      <c r="AB120" s="345"/>
      <c r="AC120" s="565"/>
      <c r="AF120" s="327"/>
      <c r="AI120" s="327"/>
      <c r="AK120" s="327"/>
    </row>
    <row r="121" spans="1:37" s="344" customFormat="1" ht="19.5" customHeight="1">
      <c r="A121" s="340"/>
      <c r="B121" s="336"/>
      <c r="C121" s="323"/>
      <c r="D121" s="323"/>
      <c r="E121" s="323"/>
      <c r="F121" s="323"/>
      <c r="G121" s="323"/>
      <c r="H121" s="345"/>
      <c r="I121" s="314" t="s">
        <v>1178</v>
      </c>
      <c r="J121" s="315"/>
      <c r="K121" s="315"/>
      <c r="L121" s="315"/>
      <c r="M121" s="315"/>
      <c r="N121" s="315"/>
      <c r="O121" s="315"/>
      <c r="P121" s="315"/>
      <c r="Q121" s="315"/>
      <c r="R121" s="342"/>
      <c r="S121" s="342"/>
      <c r="T121" s="342"/>
      <c r="U121" s="342"/>
      <c r="V121" s="342"/>
      <c r="W121" s="342"/>
      <c r="X121" s="342"/>
      <c r="Y121" s="342"/>
      <c r="Z121" s="342"/>
      <c r="AA121" s="342"/>
      <c r="AB121" s="343"/>
      <c r="AC121" s="565"/>
      <c r="AF121" s="327"/>
      <c r="AI121" s="327"/>
      <c r="AK121" s="327"/>
    </row>
    <row r="122" spans="1:37" s="344" customFormat="1" ht="19.5" customHeight="1">
      <c r="A122" s="340"/>
      <c r="B122" s="947" t="s">
        <v>1179</v>
      </c>
      <c r="C122" s="948"/>
      <c r="D122" s="323"/>
      <c r="E122" s="323"/>
      <c r="F122" s="323"/>
      <c r="G122" s="323"/>
      <c r="H122" s="345"/>
      <c r="I122" s="320" t="s">
        <v>1180</v>
      </c>
      <c r="J122" s="323"/>
      <c r="K122" s="323"/>
      <c r="L122" s="323"/>
      <c r="M122" s="323"/>
      <c r="N122" s="323"/>
      <c r="O122" s="323"/>
      <c r="P122" s="323"/>
      <c r="Q122" s="323"/>
      <c r="AB122" s="345"/>
      <c r="AC122" s="565"/>
      <c r="AF122" s="327"/>
      <c r="AI122" s="327"/>
      <c r="AK122" s="327"/>
    </row>
    <row r="123" spans="1:37" s="344" customFormat="1" ht="18.75" customHeight="1">
      <c r="A123" s="340"/>
      <c r="B123" s="947"/>
      <c r="C123" s="948"/>
      <c r="D123" s="334"/>
      <c r="E123" s="334"/>
      <c r="F123" s="334"/>
      <c r="G123" s="334"/>
      <c r="H123" s="345"/>
      <c r="I123" s="323"/>
      <c r="J123" s="347"/>
      <c r="K123" s="347"/>
      <c r="L123" s="347"/>
      <c r="M123" s="347"/>
      <c r="N123" s="347"/>
      <c r="O123" s="347"/>
      <c r="P123" s="347"/>
      <c r="Q123" s="347"/>
      <c r="R123" s="347"/>
      <c r="S123" s="347"/>
      <c r="T123" s="347"/>
      <c r="U123" s="347"/>
      <c r="V123" s="347"/>
      <c r="W123" s="347"/>
      <c r="X123" s="347"/>
      <c r="Y123" s="347"/>
      <c r="Z123" s="347"/>
      <c r="AA123" s="347"/>
      <c r="AB123" s="566"/>
      <c r="AC123" s="565"/>
      <c r="AF123" s="327"/>
      <c r="AI123" s="327"/>
      <c r="AK123" s="327"/>
    </row>
    <row r="124" spans="1:37" s="344" customFormat="1" ht="18" customHeight="1">
      <c r="A124" s="340"/>
      <c r="B124" s="947" t="s">
        <v>1181</v>
      </c>
      <c r="C124" s="948"/>
      <c r="D124" s="952" t="s">
        <v>1182</v>
      </c>
      <c r="E124" s="952"/>
      <c r="F124" s="952"/>
      <c r="G124" s="952"/>
      <c r="H124" s="345"/>
      <c r="I124" s="323"/>
      <c r="J124" s="323"/>
      <c r="K124" s="323"/>
      <c r="L124" s="323"/>
      <c r="M124" s="323"/>
      <c r="N124" s="323"/>
      <c r="O124" s="323"/>
      <c r="P124" s="323"/>
      <c r="Q124" s="323"/>
      <c r="R124" s="323"/>
      <c r="S124" s="323"/>
      <c r="T124" s="323"/>
      <c r="U124" s="323"/>
      <c r="V124" s="323"/>
      <c r="W124" s="323"/>
      <c r="X124" s="323"/>
      <c r="Y124" s="323"/>
      <c r="Z124" s="323"/>
      <c r="AA124" s="323"/>
      <c r="AB124" s="335"/>
      <c r="AC124" s="565"/>
      <c r="AF124" s="327"/>
      <c r="AI124" s="327"/>
      <c r="AK124" s="327"/>
    </row>
    <row r="125" spans="1:37" s="344" customFormat="1" ht="18" customHeight="1">
      <c r="A125" s="340"/>
      <c r="B125" s="947"/>
      <c r="C125" s="948"/>
      <c r="D125" s="948"/>
      <c r="E125" s="948"/>
      <c r="F125" s="948"/>
      <c r="G125" s="948"/>
      <c r="H125" s="345"/>
      <c r="I125" s="323"/>
      <c r="J125" s="347"/>
      <c r="K125" s="347"/>
      <c r="L125" s="347"/>
      <c r="M125" s="347"/>
      <c r="N125" s="347"/>
      <c r="O125" s="347"/>
      <c r="P125" s="347"/>
      <c r="Q125" s="347"/>
      <c r="R125" s="347"/>
      <c r="S125" s="347"/>
      <c r="T125" s="347"/>
      <c r="U125" s="347"/>
      <c r="V125" s="347"/>
      <c r="W125" s="347"/>
      <c r="X125" s="347"/>
      <c r="Y125" s="347"/>
      <c r="Z125" s="347"/>
      <c r="AA125" s="347"/>
      <c r="AB125" s="566"/>
      <c r="AC125" s="565"/>
      <c r="AF125" s="327"/>
      <c r="AI125" s="327"/>
      <c r="AK125" s="327"/>
    </row>
    <row r="126" spans="1:37" s="344" customFormat="1" ht="18" customHeight="1">
      <c r="A126" s="340"/>
      <c r="B126" s="947" t="s">
        <v>1183</v>
      </c>
      <c r="C126" s="948"/>
      <c r="D126" s="948" t="s">
        <v>1279</v>
      </c>
      <c r="E126" s="948"/>
      <c r="F126" s="948"/>
      <c r="G126" s="948"/>
      <c r="H126" s="345"/>
      <c r="I126" s="323"/>
      <c r="J126" s="323"/>
      <c r="K126" s="323"/>
      <c r="L126" s="323"/>
      <c r="M126" s="323"/>
      <c r="N126" s="323"/>
      <c r="O126" s="323"/>
      <c r="P126" s="323"/>
      <c r="Q126" s="323"/>
      <c r="R126" s="323"/>
      <c r="S126" s="323"/>
      <c r="T126" s="323"/>
      <c r="U126" s="323"/>
      <c r="V126" s="323"/>
      <c r="W126" s="323"/>
      <c r="X126" s="323"/>
      <c r="Y126" s="323"/>
      <c r="Z126" s="323"/>
      <c r="AA126" s="323"/>
      <c r="AB126" s="335"/>
      <c r="AC126" s="565"/>
      <c r="AF126" s="327"/>
      <c r="AI126" s="327"/>
      <c r="AK126" s="327"/>
    </row>
    <row r="127" spans="1:37" s="344" customFormat="1" ht="18" customHeight="1">
      <c r="A127" s="340"/>
      <c r="B127" s="947"/>
      <c r="C127" s="948"/>
      <c r="D127" s="948"/>
      <c r="E127" s="948"/>
      <c r="F127" s="948"/>
      <c r="G127" s="948"/>
      <c r="H127" s="335"/>
      <c r="I127" s="323"/>
      <c r="J127" s="347"/>
      <c r="K127" s="347"/>
      <c r="L127" s="347"/>
      <c r="M127" s="347"/>
      <c r="N127" s="347"/>
      <c r="O127" s="347"/>
      <c r="P127" s="347"/>
      <c r="Q127" s="347"/>
      <c r="R127" s="347"/>
      <c r="S127" s="347"/>
      <c r="T127" s="347"/>
      <c r="U127" s="347"/>
      <c r="V127" s="347"/>
      <c r="W127" s="347"/>
      <c r="X127" s="347"/>
      <c r="Y127" s="347"/>
      <c r="Z127" s="347"/>
      <c r="AA127" s="347"/>
      <c r="AB127" s="566"/>
      <c r="AC127" s="565"/>
      <c r="AF127" s="327"/>
      <c r="AI127" s="327"/>
      <c r="AK127" s="327"/>
    </row>
    <row r="128" spans="1:37" s="344" customFormat="1" ht="17.25" customHeight="1">
      <c r="A128" s="340"/>
      <c r="B128" s="336"/>
      <c r="C128" s="323"/>
      <c r="D128" s="323"/>
      <c r="E128" s="323"/>
      <c r="F128" s="323"/>
      <c r="G128" s="323"/>
      <c r="H128" s="335"/>
      <c r="I128" s="336"/>
      <c r="J128" s="323"/>
      <c r="K128" s="323"/>
      <c r="L128" s="323"/>
      <c r="M128" s="323"/>
      <c r="N128" s="323"/>
      <c r="O128" s="323"/>
      <c r="P128" s="323"/>
      <c r="Q128" s="323"/>
      <c r="AB128" s="345"/>
      <c r="AC128" s="565"/>
      <c r="AF128" s="327"/>
      <c r="AI128" s="327"/>
      <c r="AK128" s="327"/>
    </row>
    <row r="129" spans="1:37" s="344" customFormat="1" ht="18.75" customHeight="1">
      <c r="A129" s="340"/>
      <c r="B129" s="337"/>
      <c r="C129" s="334"/>
      <c r="D129" s="334"/>
      <c r="E129" s="334"/>
      <c r="F129" s="334"/>
      <c r="G129" s="334"/>
      <c r="H129" s="338"/>
      <c r="I129" s="337"/>
      <c r="J129" s="323"/>
      <c r="K129" s="323"/>
      <c r="L129" s="323"/>
      <c r="M129" s="323"/>
      <c r="N129" s="323"/>
      <c r="O129" s="323"/>
      <c r="P129" s="323"/>
      <c r="Q129" s="323"/>
      <c r="Z129" s="349"/>
      <c r="AB129" s="345"/>
      <c r="AC129" s="565"/>
      <c r="AF129" s="327"/>
      <c r="AI129" s="327"/>
      <c r="AK129" s="327"/>
    </row>
    <row r="130" spans="1:37" s="344" customFormat="1" ht="19.5" customHeight="1">
      <c r="A130" s="340"/>
      <c r="B130" s="314" t="s">
        <v>1187</v>
      </c>
      <c r="C130" s="315"/>
      <c r="D130" s="315"/>
      <c r="E130" s="315"/>
      <c r="F130" s="315"/>
      <c r="G130" s="315"/>
      <c r="H130" s="341"/>
      <c r="I130" s="314" t="s">
        <v>1175</v>
      </c>
      <c r="J130" s="315"/>
      <c r="K130" s="315"/>
      <c r="L130" s="315"/>
      <c r="M130" s="315"/>
      <c r="N130" s="315"/>
      <c r="O130" s="315"/>
      <c r="P130" s="315"/>
      <c r="Q130" s="315"/>
      <c r="R130" s="342"/>
      <c r="S130" s="342"/>
      <c r="T130" s="342"/>
      <c r="U130" s="342"/>
      <c r="V130" s="342"/>
      <c r="W130" s="342"/>
      <c r="X130" s="342"/>
      <c r="Y130" s="342"/>
      <c r="Z130" s="342"/>
      <c r="AA130" s="342"/>
      <c r="AB130" s="343"/>
      <c r="AC130" s="565"/>
      <c r="AF130" s="327"/>
      <c r="AI130" s="327"/>
      <c r="AK130" s="327"/>
    </row>
    <row r="131" spans="1:37" s="344" customFormat="1" ht="19.5" customHeight="1">
      <c r="A131" s="340"/>
      <c r="B131" s="319" t="s">
        <v>1188</v>
      </c>
      <c r="C131" s="323"/>
      <c r="D131" s="323"/>
      <c r="H131" s="345"/>
      <c r="I131" s="320" t="s">
        <v>1177</v>
      </c>
      <c r="J131" s="323"/>
      <c r="K131" s="323"/>
      <c r="L131" s="323"/>
      <c r="M131" s="323"/>
      <c r="N131" s="323"/>
      <c r="O131" s="323"/>
      <c r="P131" s="323"/>
      <c r="Q131" s="323"/>
      <c r="R131" s="323"/>
      <c r="S131" s="323"/>
      <c r="T131" s="323"/>
      <c r="U131" s="323"/>
      <c r="V131" s="323"/>
      <c r="W131" s="323"/>
      <c r="X131" s="323"/>
      <c r="Y131" s="323"/>
      <c r="Z131" s="323"/>
      <c r="AA131" s="323"/>
      <c r="AB131" s="335"/>
      <c r="AC131" s="565"/>
      <c r="AF131" s="327"/>
      <c r="AI131" s="327"/>
      <c r="AK131" s="327"/>
    </row>
    <row r="132" spans="1:37" s="344" customFormat="1" ht="18.75" customHeight="1">
      <c r="A132" s="340"/>
      <c r="B132" s="346"/>
      <c r="H132" s="345"/>
      <c r="I132" s="320"/>
      <c r="J132" s="347"/>
      <c r="K132" s="347"/>
      <c r="L132" s="347"/>
      <c r="M132" s="347"/>
      <c r="N132" s="347"/>
      <c r="O132" s="347"/>
      <c r="P132" s="347"/>
      <c r="Q132" s="347"/>
      <c r="R132" s="347"/>
      <c r="S132" s="347"/>
      <c r="T132" s="347"/>
      <c r="U132" s="347"/>
      <c r="V132" s="347"/>
      <c r="W132" s="347"/>
      <c r="X132" s="347"/>
      <c r="Y132" s="347"/>
      <c r="Z132" s="347"/>
      <c r="AA132" s="347"/>
      <c r="AB132" s="566"/>
      <c r="AC132" s="565"/>
      <c r="AF132" s="327"/>
      <c r="AI132" s="327"/>
      <c r="AK132" s="327"/>
    </row>
    <row r="133" spans="1:37" s="344" customFormat="1" ht="15" customHeight="1">
      <c r="A133" s="340"/>
      <c r="B133" s="346"/>
      <c r="H133" s="345"/>
      <c r="I133" s="320"/>
      <c r="J133" s="323"/>
      <c r="K133" s="323"/>
      <c r="L133" s="323"/>
      <c r="M133" s="323"/>
      <c r="N133" s="323"/>
      <c r="O133" s="323"/>
      <c r="P133" s="323"/>
      <c r="Q133" s="323"/>
      <c r="R133" s="323"/>
      <c r="S133" s="323"/>
      <c r="T133" s="323"/>
      <c r="U133" s="323"/>
      <c r="V133" s="323"/>
      <c r="W133" s="323"/>
      <c r="X133" s="323"/>
      <c r="Y133" s="323"/>
      <c r="Z133" s="323"/>
      <c r="AA133" s="323"/>
      <c r="AB133" s="335"/>
      <c r="AC133" s="565"/>
      <c r="AF133" s="327"/>
      <c r="AI133" s="327"/>
      <c r="AK133" s="327"/>
    </row>
    <row r="134" spans="1:37" s="344" customFormat="1" ht="15" customHeight="1">
      <c r="A134" s="340"/>
      <c r="B134" s="346"/>
      <c r="H134" s="345"/>
      <c r="I134" s="320"/>
      <c r="J134" s="347"/>
      <c r="K134" s="347"/>
      <c r="L134" s="347"/>
      <c r="M134" s="347"/>
      <c r="N134" s="347"/>
      <c r="O134" s="347"/>
      <c r="P134" s="347"/>
      <c r="Q134" s="347"/>
      <c r="R134" s="347"/>
      <c r="S134" s="347"/>
      <c r="T134" s="347"/>
      <c r="U134" s="347"/>
      <c r="V134" s="347"/>
      <c r="W134" s="347"/>
      <c r="X134" s="347"/>
      <c r="Y134" s="347"/>
      <c r="Z134" s="347"/>
      <c r="AA134" s="347"/>
      <c r="AB134" s="566"/>
      <c r="AC134" s="565"/>
      <c r="AF134" s="327"/>
      <c r="AI134" s="327"/>
      <c r="AK134" s="327"/>
    </row>
    <row r="135" spans="1:37" s="344" customFormat="1" ht="15" customHeight="1">
      <c r="A135" s="340"/>
      <c r="B135" s="346"/>
      <c r="H135" s="345"/>
      <c r="I135" s="320"/>
      <c r="J135" s="323"/>
      <c r="K135" s="323"/>
      <c r="L135" s="323"/>
      <c r="M135" s="323"/>
      <c r="N135" s="323"/>
      <c r="O135" s="323"/>
      <c r="P135" s="323"/>
      <c r="Q135" s="323"/>
      <c r="R135" s="323"/>
      <c r="S135" s="323"/>
      <c r="T135" s="323"/>
      <c r="U135" s="323"/>
      <c r="V135" s="323"/>
      <c r="W135" s="323"/>
      <c r="X135" s="323"/>
      <c r="Y135" s="323"/>
      <c r="Z135" s="323"/>
      <c r="AA135" s="323"/>
      <c r="AB135" s="335"/>
      <c r="AC135" s="565"/>
      <c r="AF135" s="327"/>
      <c r="AI135" s="327"/>
      <c r="AK135" s="327"/>
    </row>
    <row r="136" spans="1:37" s="344" customFormat="1" ht="15" customHeight="1">
      <c r="A136" s="340"/>
      <c r="B136" s="336"/>
      <c r="C136" s="323"/>
      <c r="D136" s="323"/>
      <c r="H136" s="345"/>
      <c r="I136" s="320"/>
      <c r="J136" s="347"/>
      <c r="K136" s="347"/>
      <c r="L136" s="347"/>
      <c r="M136" s="347"/>
      <c r="N136" s="347"/>
      <c r="O136" s="347"/>
      <c r="P136" s="347"/>
      <c r="Q136" s="347"/>
      <c r="R136" s="347"/>
      <c r="S136" s="347"/>
      <c r="T136" s="347"/>
      <c r="U136" s="347"/>
      <c r="V136" s="347"/>
      <c r="W136" s="347"/>
      <c r="X136" s="347"/>
      <c r="Y136" s="347"/>
      <c r="Z136" s="347"/>
      <c r="AA136" s="347"/>
      <c r="AB136" s="566"/>
      <c r="AC136" s="565"/>
      <c r="AF136" s="327"/>
      <c r="AI136" s="327"/>
      <c r="AK136" s="327"/>
    </row>
    <row r="137" spans="1:37" s="344" customFormat="1" ht="16.5" customHeight="1">
      <c r="A137" s="340"/>
      <c r="B137" s="336"/>
      <c r="C137" s="323"/>
      <c r="D137" s="323"/>
      <c r="H137" s="345"/>
      <c r="I137" s="321"/>
      <c r="AB137" s="345"/>
      <c r="AC137" s="565"/>
      <c r="AF137" s="327"/>
      <c r="AI137" s="327"/>
      <c r="AK137" s="327"/>
    </row>
    <row r="138" spans="1:37" s="344" customFormat="1" ht="18.75" customHeight="1">
      <c r="A138" s="340"/>
      <c r="B138" s="336"/>
      <c r="C138" s="323"/>
      <c r="D138" s="323"/>
      <c r="E138" s="323"/>
      <c r="F138" s="323"/>
      <c r="G138" s="323"/>
      <c r="H138" s="335"/>
      <c r="I138" s="321"/>
      <c r="Z138" s="349"/>
      <c r="AB138" s="345"/>
      <c r="AC138" s="565"/>
      <c r="AF138" s="327"/>
      <c r="AI138" s="327"/>
      <c r="AK138" s="327"/>
    </row>
    <row r="139" spans="1:37" s="344" customFormat="1" ht="20.25" customHeight="1">
      <c r="A139" s="340"/>
      <c r="B139" s="336"/>
      <c r="C139" s="323"/>
      <c r="D139" s="323"/>
      <c r="E139" s="323"/>
      <c r="F139" s="323"/>
      <c r="G139" s="323"/>
      <c r="H139" s="345"/>
      <c r="I139" s="314" t="s">
        <v>1178</v>
      </c>
      <c r="J139" s="315"/>
      <c r="K139" s="315"/>
      <c r="L139" s="315"/>
      <c r="M139" s="315"/>
      <c r="N139" s="315"/>
      <c r="O139" s="315"/>
      <c r="P139" s="315"/>
      <c r="Q139" s="315"/>
      <c r="R139" s="342"/>
      <c r="S139" s="342"/>
      <c r="T139" s="342"/>
      <c r="U139" s="342"/>
      <c r="V139" s="342"/>
      <c r="W139" s="342"/>
      <c r="X139" s="342"/>
      <c r="Y139" s="342"/>
      <c r="Z139" s="342"/>
      <c r="AA139" s="342"/>
      <c r="AB139" s="343"/>
      <c r="AC139" s="565"/>
      <c r="AF139" s="327"/>
      <c r="AI139" s="327"/>
      <c r="AK139" s="327"/>
    </row>
    <row r="140" spans="1:37" s="344" customFormat="1" ht="20.25" customHeight="1">
      <c r="A140" s="340"/>
      <c r="B140" s="947" t="s">
        <v>1179</v>
      </c>
      <c r="C140" s="948"/>
      <c r="D140" s="323"/>
      <c r="E140" s="323"/>
      <c r="F140" s="323"/>
      <c r="G140" s="323"/>
      <c r="H140" s="345"/>
      <c r="I140" s="320" t="s">
        <v>1180</v>
      </c>
      <c r="J140" s="323"/>
      <c r="K140" s="323"/>
      <c r="L140" s="323"/>
      <c r="M140" s="323"/>
      <c r="N140" s="323"/>
      <c r="O140" s="323"/>
      <c r="P140" s="323"/>
      <c r="Q140" s="323"/>
      <c r="AB140" s="345"/>
      <c r="AC140" s="565"/>
      <c r="AF140" s="327"/>
      <c r="AI140" s="327"/>
      <c r="AK140" s="327"/>
    </row>
    <row r="141" spans="1:37" s="344" customFormat="1" ht="18.75" customHeight="1">
      <c r="A141" s="340"/>
      <c r="B141" s="947"/>
      <c r="C141" s="948"/>
      <c r="D141" s="334"/>
      <c r="E141" s="334"/>
      <c r="F141" s="334"/>
      <c r="G141" s="334"/>
      <c r="H141" s="345"/>
      <c r="I141" s="323"/>
      <c r="J141" s="347"/>
      <c r="K141" s="347"/>
      <c r="L141" s="347"/>
      <c r="M141" s="347"/>
      <c r="N141" s="347"/>
      <c r="O141" s="347"/>
      <c r="P141" s="347"/>
      <c r="Q141" s="347"/>
      <c r="R141" s="347"/>
      <c r="S141" s="347"/>
      <c r="T141" s="347"/>
      <c r="U141" s="347"/>
      <c r="V141" s="347"/>
      <c r="W141" s="347"/>
      <c r="X141" s="347"/>
      <c r="Y141" s="347"/>
      <c r="Z141" s="347"/>
      <c r="AA141" s="347"/>
      <c r="AB141" s="566"/>
      <c r="AC141" s="565"/>
      <c r="AF141" s="327"/>
      <c r="AI141" s="327"/>
      <c r="AK141" s="327"/>
    </row>
    <row r="142" spans="1:37" s="344" customFormat="1" ht="18" customHeight="1">
      <c r="A142" s="340"/>
      <c r="B142" s="947" t="s">
        <v>1181</v>
      </c>
      <c r="C142" s="948"/>
      <c r="D142" s="952" t="s">
        <v>1182</v>
      </c>
      <c r="E142" s="952"/>
      <c r="F142" s="952"/>
      <c r="G142" s="952"/>
      <c r="H142" s="345"/>
      <c r="I142" s="323"/>
      <c r="J142" s="323"/>
      <c r="K142" s="323"/>
      <c r="L142" s="323"/>
      <c r="M142" s="323"/>
      <c r="N142" s="323"/>
      <c r="O142" s="323"/>
      <c r="P142" s="323"/>
      <c r="Q142" s="323"/>
      <c r="R142" s="323"/>
      <c r="S142" s="323"/>
      <c r="T142" s="323"/>
      <c r="U142" s="323"/>
      <c r="V142" s="323"/>
      <c r="W142" s="323"/>
      <c r="X142" s="323"/>
      <c r="Y142" s="323"/>
      <c r="Z142" s="323"/>
      <c r="AA142" s="323"/>
      <c r="AB142" s="335"/>
      <c r="AC142" s="565"/>
      <c r="AF142" s="327"/>
      <c r="AI142" s="327"/>
      <c r="AK142" s="327"/>
    </row>
    <row r="143" spans="1:37" s="344" customFormat="1" ht="18" customHeight="1">
      <c r="A143" s="340"/>
      <c r="B143" s="947"/>
      <c r="C143" s="948"/>
      <c r="D143" s="948"/>
      <c r="E143" s="948"/>
      <c r="F143" s="948"/>
      <c r="G143" s="948"/>
      <c r="H143" s="345"/>
      <c r="I143" s="323"/>
      <c r="J143" s="347"/>
      <c r="K143" s="347"/>
      <c r="L143" s="347"/>
      <c r="M143" s="347"/>
      <c r="N143" s="347"/>
      <c r="O143" s="347"/>
      <c r="P143" s="347"/>
      <c r="Q143" s="347"/>
      <c r="R143" s="347"/>
      <c r="S143" s="347"/>
      <c r="T143" s="347"/>
      <c r="U143" s="347"/>
      <c r="V143" s="347"/>
      <c r="W143" s="347"/>
      <c r="X143" s="347"/>
      <c r="Y143" s="347"/>
      <c r="Z143" s="347"/>
      <c r="AA143" s="347"/>
      <c r="AB143" s="566"/>
      <c r="AC143" s="565"/>
      <c r="AF143" s="327"/>
      <c r="AI143" s="327"/>
      <c r="AK143" s="327"/>
    </row>
    <row r="144" spans="1:37" s="344" customFormat="1" ht="18" customHeight="1">
      <c r="A144" s="340"/>
      <c r="B144" s="947" t="s">
        <v>1183</v>
      </c>
      <c r="C144" s="948"/>
      <c r="D144" s="948" t="s">
        <v>1279</v>
      </c>
      <c r="E144" s="948"/>
      <c r="F144" s="948"/>
      <c r="G144" s="948"/>
      <c r="H144" s="345"/>
      <c r="I144" s="323"/>
      <c r="J144" s="323"/>
      <c r="K144" s="323"/>
      <c r="L144" s="323"/>
      <c r="M144" s="323"/>
      <c r="N144" s="323"/>
      <c r="O144" s="323"/>
      <c r="P144" s="323"/>
      <c r="Q144" s="323"/>
      <c r="R144" s="323"/>
      <c r="S144" s="323"/>
      <c r="T144" s="323"/>
      <c r="U144" s="323"/>
      <c r="V144" s="323"/>
      <c r="W144" s="323"/>
      <c r="X144" s="323"/>
      <c r="Y144" s="323"/>
      <c r="Z144" s="323"/>
      <c r="AA144" s="323"/>
      <c r="AB144" s="335"/>
      <c r="AC144" s="565"/>
      <c r="AF144" s="327"/>
      <c r="AI144" s="327"/>
      <c r="AK144" s="327"/>
    </row>
    <row r="145" spans="1:44" s="344" customFormat="1" ht="18" customHeight="1">
      <c r="A145" s="340"/>
      <c r="B145" s="947"/>
      <c r="C145" s="948"/>
      <c r="D145" s="948"/>
      <c r="E145" s="948"/>
      <c r="F145" s="948"/>
      <c r="G145" s="948"/>
      <c r="H145" s="335"/>
      <c r="I145" s="323"/>
      <c r="J145" s="347"/>
      <c r="K145" s="347"/>
      <c r="L145" s="347"/>
      <c r="M145" s="347"/>
      <c r="N145" s="347"/>
      <c r="O145" s="347"/>
      <c r="P145" s="347"/>
      <c r="Q145" s="347"/>
      <c r="R145" s="347"/>
      <c r="S145" s="347"/>
      <c r="T145" s="347"/>
      <c r="U145" s="347"/>
      <c r="V145" s="347"/>
      <c r="W145" s="347"/>
      <c r="X145" s="347"/>
      <c r="Y145" s="347"/>
      <c r="Z145" s="347"/>
      <c r="AA145" s="347"/>
      <c r="AB145" s="566"/>
      <c r="AC145" s="565"/>
      <c r="AF145" s="327"/>
      <c r="AI145" s="327"/>
      <c r="AK145" s="327"/>
    </row>
    <row r="146" spans="1:44" s="344" customFormat="1" ht="18" customHeight="1">
      <c r="A146" s="340"/>
      <c r="B146" s="336"/>
      <c r="C146" s="323"/>
      <c r="D146" s="323"/>
      <c r="E146" s="323"/>
      <c r="F146" s="323"/>
      <c r="G146" s="323"/>
      <c r="H146" s="335"/>
      <c r="I146" s="336"/>
      <c r="J146" s="323"/>
      <c r="K146" s="323"/>
      <c r="L146" s="323"/>
      <c r="M146" s="323"/>
      <c r="N146" s="323"/>
      <c r="O146" s="323"/>
      <c r="P146" s="323"/>
      <c r="Q146" s="323"/>
      <c r="AB146" s="345"/>
      <c r="AC146" s="565"/>
      <c r="AF146" s="327"/>
      <c r="AI146" s="327"/>
      <c r="AK146" s="327"/>
    </row>
    <row r="147" spans="1:44" s="344" customFormat="1" ht="17.25" customHeight="1">
      <c r="A147" s="340"/>
      <c r="B147" s="337"/>
      <c r="C147" s="334"/>
      <c r="D147" s="334"/>
      <c r="E147" s="334"/>
      <c r="F147" s="334"/>
      <c r="G147" s="334"/>
      <c r="H147" s="338"/>
      <c r="I147" s="337"/>
      <c r="J147" s="334"/>
      <c r="K147" s="334"/>
      <c r="L147" s="334"/>
      <c r="M147" s="334"/>
      <c r="N147" s="334"/>
      <c r="O147" s="334"/>
      <c r="P147" s="334"/>
      <c r="Q147" s="334"/>
      <c r="R147" s="349"/>
      <c r="S147" s="349"/>
      <c r="T147" s="349"/>
      <c r="U147" s="349"/>
      <c r="V147" s="349"/>
      <c r="W147" s="349"/>
      <c r="X147" s="349"/>
      <c r="Y147" s="349"/>
      <c r="Z147" s="349"/>
      <c r="AA147" s="349"/>
      <c r="AB147" s="348"/>
      <c r="AC147" s="565"/>
      <c r="AF147" s="327"/>
      <c r="AI147" s="327"/>
      <c r="AK147" s="327"/>
    </row>
    <row r="148" spans="1:44" ht="12" customHeight="1">
      <c r="A148" s="312"/>
      <c r="B148" s="323"/>
      <c r="C148" s="323"/>
      <c r="D148" s="323"/>
      <c r="E148" s="323"/>
      <c r="F148" s="323"/>
      <c r="G148" s="323"/>
      <c r="H148" s="323"/>
      <c r="I148" s="324"/>
      <c r="J148" s="331"/>
      <c r="K148" s="331"/>
      <c r="L148" s="331"/>
      <c r="M148" s="331"/>
      <c r="N148" s="331"/>
      <c r="O148" s="331"/>
      <c r="P148" s="331"/>
      <c r="Q148" s="331"/>
      <c r="AC148" s="313"/>
    </row>
    <row r="149" spans="1:44" ht="22.5" customHeight="1">
      <c r="A149" s="312"/>
      <c r="B149" s="935" t="s">
        <v>1189</v>
      </c>
      <c r="C149" s="936"/>
      <c r="D149" s="936"/>
      <c r="E149" s="936"/>
      <c r="F149" s="936"/>
      <c r="G149" s="936"/>
      <c r="H149" s="936"/>
      <c r="I149" s="936"/>
      <c r="J149" s="936"/>
      <c r="K149" s="936"/>
      <c r="L149" s="936"/>
      <c r="M149" s="937"/>
      <c r="N149" s="350"/>
      <c r="P149" s="328"/>
      <c r="Q149" s="930" t="s">
        <v>1190</v>
      </c>
      <c r="R149" s="910"/>
      <c r="S149" s="910"/>
      <c r="T149" s="910"/>
      <c r="U149" s="931"/>
      <c r="X149" s="328"/>
      <c r="Y149" s="936" t="s">
        <v>1191</v>
      </c>
      <c r="Z149" s="1146"/>
      <c r="AA149" s="1146"/>
      <c r="AB149" s="1147"/>
      <c r="AC149" s="313"/>
      <c r="AO149" s="413"/>
      <c r="AP149" s="413"/>
      <c r="AQ149" s="413"/>
      <c r="AR149" s="413"/>
    </row>
    <row r="150" spans="1:44" ht="22.5" customHeight="1">
      <c r="A150" s="312"/>
      <c r="B150" s="1148" t="s">
        <v>1369</v>
      </c>
      <c r="C150" s="1149"/>
      <c r="D150" s="1149"/>
      <c r="E150" s="1149"/>
      <c r="F150" s="1149"/>
      <c r="G150" s="1149"/>
      <c r="H150" s="1149"/>
      <c r="I150" s="1149"/>
      <c r="J150" s="1149"/>
      <c r="K150" s="1149"/>
      <c r="L150" s="1149"/>
      <c r="M150" s="1150"/>
      <c r="N150" s="352"/>
      <c r="Q150" s="932" t="s">
        <v>1193</v>
      </c>
      <c r="R150" s="933"/>
      <c r="S150" s="933"/>
      <c r="T150" s="933"/>
      <c r="U150" s="934"/>
      <c r="V150" s="353"/>
      <c r="X150" s="567"/>
      <c r="Y150" s="568" t="s">
        <v>1048</v>
      </c>
      <c r="Z150" s="569" t="s">
        <v>1197</v>
      </c>
      <c r="AA150" s="570" t="s">
        <v>1198</v>
      </c>
      <c r="AB150" s="356"/>
      <c r="AC150" s="313"/>
      <c r="AJ150" s="571"/>
    </row>
    <row r="151" spans="1:44" ht="22.5" customHeight="1">
      <c r="A151" s="312"/>
      <c r="B151" s="1151" t="s">
        <v>1048</v>
      </c>
      <c r="C151" s="125" t="s">
        <v>1195</v>
      </c>
      <c r="D151" s="344"/>
      <c r="E151" s="344"/>
      <c r="F151" s="344"/>
      <c r="G151" s="344"/>
      <c r="I151" s="1152" t="s">
        <v>1048</v>
      </c>
      <c r="J151" s="125" t="s">
        <v>1196</v>
      </c>
      <c r="K151" s="386"/>
      <c r="L151" s="386"/>
      <c r="M151" s="328"/>
      <c r="Q151" s="572" t="s">
        <v>1048</v>
      </c>
      <c r="R151" s="569" t="s">
        <v>1197</v>
      </c>
      <c r="S151" s="570" t="s">
        <v>1198</v>
      </c>
      <c r="T151" s="370"/>
      <c r="U151" s="573"/>
      <c r="V151" s="353"/>
      <c r="X151" s="567"/>
      <c r="Y151" s="574" t="s">
        <v>1048</v>
      </c>
      <c r="Z151" s="575" t="s">
        <v>1202</v>
      </c>
      <c r="AA151" s="576" t="s">
        <v>1203</v>
      </c>
      <c r="AB151" s="363"/>
      <c r="AC151" s="313"/>
      <c r="AJ151" s="571"/>
    </row>
    <row r="152" spans="1:44" ht="22.5" customHeight="1">
      <c r="A152" s="312"/>
      <c r="B152" s="1151"/>
      <c r="C152" s="364" t="s">
        <v>1200</v>
      </c>
      <c r="D152" s="344"/>
      <c r="E152" s="344"/>
      <c r="F152" s="344"/>
      <c r="G152" s="344"/>
      <c r="H152" s="473"/>
      <c r="I152" s="1153"/>
      <c r="J152" s="365" t="s">
        <v>1201</v>
      </c>
      <c r="K152" s="345"/>
      <c r="L152" s="344"/>
      <c r="M152" s="577"/>
      <c r="Q152" s="578" t="s">
        <v>1048</v>
      </c>
      <c r="R152" s="575" t="s">
        <v>1202</v>
      </c>
      <c r="S152" s="576" t="s">
        <v>1203</v>
      </c>
      <c r="T152" s="376"/>
      <c r="U152" s="579"/>
      <c r="V152" s="353"/>
      <c r="X152" s="328"/>
      <c r="Y152" s="370" t="s">
        <v>1152</v>
      </c>
      <c r="Z152" s="370"/>
      <c r="AA152" s="370"/>
      <c r="AB152" s="356"/>
      <c r="AC152" s="313"/>
    </row>
    <row r="153" spans="1:44" ht="22.5" customHeight="1">
      <c r="A153" s="312"/>
      <c r="B153" s="1154" t="s">
        <v>1048</v>
      </c>
      <c r="C153" s="371" t="s">
        <v>1204</v>
      </c>
      <c r="D153" s="372"/>
      <c r="E153" s="373" t="s">
        <v>1205</v>
      </c>
      <c r="F153" s="372"/>
      <c r="G153" s="373"/>
      <c r="I153" s="1156" t="s">
        <v>1048</v>
      </c>
      <c r="J153" s="384" t="s">
        <v>1206</v>
      </c>
      <c r="K153" s="373" t="s">
        <v>1205</v>
      </c>
      <c r="L153" s="372"/>
      <c r="M153" s="328"/>
      <c r="X153" s="387"/>
      <c r="Y153" s="376"/>
      <c r="Z153" s="376"/>
      <c r="AA153" s="376"/>
      <c r="AB153" s="368"/>
      <c r="AC153" s="313"/>
      <c r="AO153" s="453"/>
      <c r="AP153" s="453"/>
    </row>
    <row r="154" spans="1:44" ht="22.5" customHeight="1">
      <c r="A154" s="312"/>
      <c r="B154" s="1155"/>
      <c r="C154" s="365" t="s">
        <v>1207</v>
      </c>
      <c r="D154" s="365"/>
      <c r="E154" s="377" t="s">
        <v>1208</v>
      </c>
      <c r="F154" s="365"/>
      <c r="G154" s="378"/>
      <c r="H154" s="473"/>
      <c r="I154" s="1153"/>
      <c r="J154" s="365" t="s">
        <v>1209</v>
      </c>
      <c r="K154" s="378" t="s">
        <v>1208</v>
      </c>
      <c r="L154" s="365"/>
      <c r="M154" s="577"/>
      <c r="Y154" s="911" t="s">
        <v>1210</v>
      </c>
      <c r="Z154" s="912"/>
      <c r="AA154" s="912"/>
      <c r="AB154" s="913"/>
      <c r="AC154" s="313"/>
      <c r="AO154" s="453"/>
      <c r="AP154" s="453"/>
      <c r="AQ154" s="453"/>
      <c r="AR154" s="453"/>
    </row>
    <row r="155" spans="1:44" ht="22.5" customHeight="1">
      <c r="A155" s="312"/>
      <c r="B155" s="580" t="s">
        <v>1211</v>
      </c>
      <c r="C155" s="371"/>
      <c r="D155" s="372"/>
      <c r="E155" s="373"/>
      <c r="F155" s="372"/>
      <c r="G155" s="372"/>
      <c r="H155" s="344"/>
      <c r="I155" s="372"/>
      <c r="J155" s="344"/>
      <c r="K155" s="344"/>
      <c r="L155" s="344"/>
      <c r="M155" s="328"/>
      <c r="AB155" s="381"/>
      <c r="AC155" s="313"/>
    </row>
    <row r="156" spans="1:44" ht="22.5" customHeight="1">
      <c r="A156" s="312"/>
      <c r="B156" s="581" t="s">
        <v>1212</v>
      </c>
      <c r="C156" s="344"/>
      <c r="D156" s="344"/>
      <c r="E156" s="377"/>
      <c r="F156" s="344"/>
      <c r="G156" s="344"/>
      <c r="H156" s="344"/>
      <c r="I156" s="344"/>
      <c r="J156" s="344"/>
      <c r="K156" s="344"/>
      <c r="L156" s="344"/>
      <c r="M156" s="328"/>
      <c r="W156" s="345"/>
      <c r="X156" s="935" t="s">
        <v>1213</v>
      </c>
      <c r="Y156" s="936"/>
      <c r="Z156" s="936"/>
      <c r="AA156" s="936"/>
      <c r="AB156" s="937"/>
      <c r="AC156" s="313"/>
    </row>
    <row r="157" spans="1:44" ht="18" customHeight="1">
      <c r="A157" s="312"/>
      <c r="B157" s="582"/>
      <c r="C157" s="384"/>
      <c r="D157" s="344"/>
      <c r="E157" s="385"/>
      <c r="F157" s="909" t="s">
        <v>1179</v>
      </c>
      <c r="G157" s="909"/>
      <c r="H157" s="344"/>
      <c r="I157" s="344"/>
      <c r="K157" s="344"/>
      <c r="L157" s="344"/>
      <c r="M157" s="328"/>
      <c r="W157" s="387"/>
      <c r="X157" s="369" t="s">
        <v>1152</v>
      </c>
      <c r="Y157" s="370"/>
      <c r="Z157" s="370"/>
      <c r="AA157" s="370"/>
      <c r="AB157" s="356"/>
      <c r="AC157" s="313"/>
      <c r="AG157" s="413"/>
      <c r="AH157" s="413"/>
    </row>
    <row r="158" spans="1:44" ht="24" customHeight="1">
      <c r="A158" s="312"/>
      <c r="B158" s="582"/>
      <c r="C158" s="344"/>
      <c r="D158" s="344"/>
      <c r="E158" s="377"/>
      <c r="F158" s="909"/>
      <c r="G158" s="909"/>
      <c r="H158" s="349"/>
      <c r="I158" s="349"/>
      <c r="J158" s="349"/>
      <c r="K158" s="349"/>
      <c r="L158" s="344"/>
      <c r="M158" s="328"/>
      <c r="W158" s="387"/>
      <c r="X158" s="351"/>
      <c r="Y158" s="352"/>
      <c r="Z158" s="352"/>
      <c r="AA158" s="352"/>
      <c r="AB158" s="387"/>
      <c r="AC158" s="313"/>
      <c r="AG158" s="413"/>
      <c r="AH158" s="413"/>
    </row>
    <row r="159" spans="1:44" ht="24" customHeight="1">
      <c r="A159" s="312"/>
      <c r="B159" s="326"/>
      <c r="C159" s="344"/>
      <c r="D159" s="344"/>
      <c r="E159" s="344"/>
      <c r="F159" s="909" t="s">
        <v>1214</v>
      </c>
      <c r="G159" s="909"/>
      <c r="H159" s="910" t="str">
        <f>VLOOKUP(P10,Emp_data!A:V,22,0)</f>
        <v>Ms. Wannapa Pawana</v>
      </c>
      <c r="I159" s="910"/>
      <c r="J159" s="910"/>
      <c r="K159" s="910"/>
      <c r="L159" s="344"/>
      <c r="M159" s="328"/>
      <c r="W159" s="328"/>
      <c r="X159" s="388"/>
      <c r="Y159" s="389"/>
      <c r="Z159" s="389"/>
      <c r="AA159" s="389"/>
      <c r="AB159" s="333"/>
      <c r="AC159" s="313"/>
      <c r="AG159" s="413"/>
      <c r="AH159" s="413"/>
    </row>
    <row r="160" spans="1:44" ht="24" customHeight="1">
      <c r="A160" s="312"/>
      <c r="B160" s="259"/>
      <c r="C160" s="349"/>
      <c r="D160" s="349"/>
      <c r="E160" s="349"/>
      <c r="F160" s="349"/>
      <c r="G160" s="349"/>
      <c r="H160" s="917" t="s">
        <v>1370</v>
      </c>
      <c r="I160" s="917"/>
      <c r="J160" s="917"/>
      <c r="K160" s="917"/>
      <c r="L160" s="349"/>
      <c r="M160" s="333"/>
      <c r="W160" s="387"/>
      <c r="X160" s="911" t="s">
        <v>1216</v>
      </c>
      <c r="Y160" s="912"/>
      <c r="Z160" s="912"/>
      <c r="AA160" s="912"/>
      <c r="AB160" s="913"/>
      <c r="AC160" s="313"/>
      <c r="AG160" s="413"/>
      <c r="AH160" s="413"/>
    </row>
    <row r="161" spans="1:39" ht="12" customHeight="1">
      <c r="A161" s="312"/>
      <c r="B161" s="342"/>
      <c r="C161" s="342"/>
      <c r="D161" s="342"/>
      <c r="E161" s="342"/>
      <c r="F161" s="317"/>
      <c r="G161" s="317"/>
      <c r="H161" s="342"/>
      <c r="I161" s="342"/>
      <c r="J161" s="342"/>
      <c r="K161" s="342"/>
      <c r="L161" s="342"/>
      <c r="AC161" s="313"/>
      <c r="AG161" s="413"/>
    </row>
    <row r="162" spans="1:39" ht="16.5" customHeight="1">
      <c r="A162" s="312"/>
      <c r="B162" s="1157" t="s">
        <v>1217</v>
      </c>
      <c r="C162" s="1158"/>
      <c r="D162" s="1158"/>
      <c r="E162" s="1158"/>
      <c r="F162" s="1158"/>
      <c r="G162" s="1158"/>
      <c r="H162" s="1158"/>
      <c r="I162" s="1158"/>
      <c r="J162" s="1158"/>
      <c r="K162" s="1158"/>
      <c r="L162" s="1158"/>
      <c r="M162" s="1159"/>
      <c r="S162" s="935" t="s">
        <v>1218</v>
      </c>
      <c r="T162" s="936"/>
      <c r="U162" s="936"/>
      <c r="V162" s="936"/>
      <c r="W162" s="937"/>
      <c r="X162" s="1160" t="s">
        <v>1219</v>
      </c>
      <c r="Y162" s="1146"/>
      <c r="Z162" s="1146"/>
      <c r="AA162" s="1146"/>
      <c r="AB162" s="1147"/>
      <c r="AC162" s="313"/>
      <c r="AH162" s="583"/>
    </row>
    <row r="163" spans="1:39" ht="23.25" customHeight="1">
      <c r="A163" s="312"/>
      <c r="B163" s="346" t="s">
        <v>1211</v>
      </c>
      <c r="C163" s="344"/>
      <c r="D163" s="344"/>
      <c r="E163" s="344"/>
      <c r="F163" s="344"/>
      <c r="G163" s="344"/>
      <c r="L163" s="344"/>
      <c r="M163" s="318"/>
      <c r="N163" s="391"/>
      <c r="S163" s="351" t="s">
        <v>1152</v>
      </c>
      <c r="T163" s="352"/>
      <c r="U163" s="352"/>
      <c r="V163" s="352"/>
      <c r="W163" s="318"/>
      <c r="X163" s="351" t="s">
        <v>1152</v>
      </c>
      <c r="Y163" s="352"/>
      <c r="Z163" s="352"/>
      <c r="AA163" s="352"/>
      <c r="AB163" s="387"/>
      <c r="AC163" s="313"/>
      <c r="AH163" s="583"/>
    </row>
    <row r="164" spans="1:39" ht="23.25" customHeight="1">
      <c r="A164" s="312"/>
      <c r="B164" s="581" t="s">
        <v>1212</v>
      </c>
      <c r="C164" s="344"/>
      <c r="D164" s="344"/>
      <c r="E164" s="344"/>
      <c r="L164" s="344"/>
      <c r="M164" s="328"/>
      <c r="N164" s="391"/>
      <c r="S164" s="351"/>
      <c r="T164" s="352"/>
      <c r="U164" s="352"/>
      <c r="V164" s="352"/>
      <c r="W164" s="328"/>
      <c r="X164" s="351"/>
      <c r="Y164" s="352"/>
      <c r="Z164" s="352"/>
      <c r="AA164" s="352"/>
      <c r="AB164" s="387"/>
      <c r="AC164" s="313"/>
      <c r="AH164" s="583"/>
    </row>
    <row r="165" spans="1:39" ht="20.25" customHeight="1">
      <c r="A165" s="312"/>
      <c r="B165" s="346"/>
      <c r="C165" s="344"/>
      <c r="D165" s="344"/>
      <c r="E165" s="344"/>
      <c r="F165" s="909" t="s">
        <v>1179</v>
      </c>
      <c r="G165" s="909"/>
      <c r="H165" s="344"/>
      <c r="I165" s="344"/>
      <c r="J165" s="344"/>
      <c r="K165" s="344"/>
      <c r="L165" s="344"/>
      <c r="M165" s="328"/>
      <c r="N165" s="391"/>
      <c r="S165" s="375"/>
      <c r="T165" s="376"/>
      <c r="U165" s="376"/>
      <c r="V165" s="376"/>
      <c r="W165" s="333"/>
      <c r="X165" s="351"/>
      <c r="Y165" s="352"/>
      <c r="Z165" s="352"/>
      <c r="AA165" s="352"/>
      <c r="AB165" s="387"/>
      <c r="AC165" s="313"/>
      <c r="AH165" s="583"/>
    </row>
    <row r="166" spans="1:39" ht="21" customHeight="1">
      <c r="A166" s="312"/>
      <c r="B166" s="346"/>
      <c r="C166" s="344"/>
      <c r="D166" s="344"/>
      <c r="E166" s="344"/>
      <c r="F166" s="909"/>
      <c r="G166" s="909"/>
      <c r="H166" s="349"/>
      <c r="I166" s="349"/>
      <c r="J166" s="349"/>
      <c r="K166" s="349"/>
      <c r="L166" s="344"/>
      <c r="M166" s="328"/>
      <c r="N166" s="391"/>
      <c r="S166" s="1161" t="s">
        <v>1216</v>
      </c>
      <c r="T166" s="1162"/>
      <c r="U166" s="1162"/>
      <c r="V166" s="1162"/>
      <c r="W166" s="1163"/>
      <c r="X166" s="911" t="s">
        <v>1216</v>
      </c>
      <c r="Y166" s="912"/>
      <c r="Z166" s="912"/>
      <c r="AA166" s="912"/>
      <c r="AB166" s="913"/>
      <c r="AC166" s="313"/>
      <c r="AM166" s="391"/>
    </row>
    <row r="167" spans="1:39" ht="22.5" customHeight="1">
      <c r="A167" s="312"/>
      <c r="B167" s="346"/>
      <c r="C167" s="344"/>
      <c r="D167" s="344"/>
      <c r="E167" s="344"/>
      <c r="F167" s="909" t="s">
        <v>1214</v>
      </c>
      <c r="G167" s="909"/>
      <c r="H167" s="910" t="str">
        <f>VLOOKUP(P10,Emp_data!A:W,23,0)</f>
        <v>Mr. Kotaro Saito</v>
      </c>
      <c r="I167" s="910"/>
      <c r="J167" s="910"/>
      <c r="K167" s="910"/>
      <c r="L167" s="344"/>
      <c r="M167" s="328"/>
      <c r="N167" s="391"/>
      <c r="R167" s="392"/>
      <c r="S167" s="392"/>
      <c r="T167" s="392"/>
      <c r="U167" s="392"/>
      <c r="V167" s="392"/>
      <c r="W167" s="392"/>
      <c r="X167" s="392"/>
      <c r="Y167" s="392"/>
      <c r="Z167" s="392"/>
      <c r="AA167" s="392"/>
      <c r="AB167" s="392"/>
      <c r="AC167" s="313"/>
      <c r="AM167" s="391"/>
    </row>
    <row r="168" spans="1:39" ht="24" customHeight="1">
      <c r="A168" s="312"/>
      <c r="B168" s="393"/>
      <c r="C168" s="349"/>
      <c r="D168" s="349"/>
      <c r="E168" s="349"/>
      <c r="F168" s="389"/>
      <c r="G168" s="349"/>
      <c r="H168" s="917" t="s">
        <v>1371</v>
      </c>
      <c r="I168" s="917"/>
      <c r="J168" s="917"/>
      <c r="K168" s="917"/>
      <c r="L168" s="349"/>
      <c r="M168" s="333"/>
      <c r="N168" s="391"/>
      <c r="R168" s="392"/>
      <c r="S168" s="392"/>
      <c r="T168" s="392"/>
      <c r="U168" s="392"/>
      <c r="V168" s="392"/>
      <c r="W168" s="392"/>
      <c r="X168" s="392"/>
      <c r="Y168" s="392"/>
      <c r="Z168" s="392"/>
      <c r="AA168" s="392"/>
      <c r="AB168" s="392"/>
      <c r="AC168" s="313"/>
      <c r="AM168" s="391"/>
    </row>
    <row r="169" spans="1:39" ht="19.5" customHeight="1">
      <c r="A169" s="312"/>
      <c r="B169" s="344"/>
      <c r="C169" s="377" t="s">
        <v>1220</v>
      </c>
      <c r="D169" s="344"/>
      <c r="E169" s="344"/>
      <c r="F169" s="344"/>
      <c r="G169" s="344"/>
      <c r="I169" s="344"/>
      <c r="J169" s="344"/>
      <c r="K169" s="344"/>
      <c r="L169" s="344"/>
      <c r="N169" s="391"/>
      <c r="R169" s="392"/>
      <c r="S169" s="392"/>
      <c r="T169" s="392"/>
      <c r="U169" s="392"/>
      <c r="V169" s="392"/>
      <c r="W169" s="392"/>
      <c r="X169" s="392"/>
      <c r="Y169" s="392"/>
      <c r="Z169" s="392"/>
      <c r="AA169" s="392"/>
      <c r="AB169" s="392"/>
      <c r="AC169" s="313"/>
      <c r="AM169" s="391"/>
    </row>
    <row r="170" spans="1:39" ht="19.5" customHeight="1" thickBot="1">
      <c r="A170" s="394"/>
      <c r="B170" s="395"/>
      <c r="C170" s="396" t="s">
        <v>1221</v>
      </c>
      <c r="D170" s="395"/>
      <c r="E170" s="395"/>
      <c r="F170" s="395"/>
      <c r="G170" s="395"/>
      <c r="H170" s="395"/>
      <c r="I170" s="395"/>
      <c r="J170" s="395"/>
      <c r="K170" s="395"/>
      <c r="L170" s="395"/>
      <c r="M170" s="395"/>
      <c r="N170" s="395"/>
      <c r="O170" s="395"/>
      <c r="P170" s="395"/>
      <c r="Q170" s="395"/>
      <c r="R170" s="395"/>
      <c r="S170" s="395"/>
      <c r="T170" s="395"/>
      <c r="U170" s="395"/>
      <c r="V170" s="395"/>
      <c r="W170" s="395"/>
      <c r="X170" s="395"/>
      <c r="Y170" s="395"/>
      <c r="Z170" s="395"/>
      <c r="AA170" s="395"/>
      <c r="AB170" s="395"/>
      <c r="AC170" s="397"/>
    </row>
    <row r="171" spans="1:39" ht="17.45" customHeight="1">
      <c r="X171" s="398"/>
      <c r="Y171" s="398"/>
      <c r="Z171" s="398"/>
      <c r="AA171" s="398"/>
      <c r="AB171" s="398"/>
      <c r="AC171" s="534" t="s">
        <v>1170</v>
      </c>
      <c r="AH171" s="391"/>
      <c r="AM171" s="391"/>
    </row>
  </sheetData>
  <mergeCells count="172">
    <mergeCell ref="AA12:AB13"/>
    <mergeCell ref="K12:Q12"/>
    <mergeCell ref="K13:Q13"/>
    <mergeCell ref="V6:W7"/>
    <mergeCell ref="U68:V68"/>
    <mergeCell ref="W68:X68"/>
    <mergeCell ref="Y68:Z68"/>
    <mergeCell ref="AA68:AB68"/>
    <mergeCell ref="R8:T13"/>
    <mergeCell ref="K40:T40"/>
    <mergeCell ref="K41:T41"/>
    <mergeCell ref="Y24:Z24"/>
    <mergeCell ref="AA24:AB24"/>
    <mergeCell ref="U22:V24"/>
    <mergeCell ref="W22:X22"/>
    <mergeCell ref="Y22:Z22"/>
    <mergeCell ref="AA22:AB22"/>
    <mergeCell ref="W23:X23"/>
    <mergeCell ref="Y23:Z23"/>
    <mergeCell ref="AA23:AB23"/>
    <mergeCell ref="W24:X24"/>
    <mergeCell ref="AA10:AA11"/>
    <mergeCell ref="F167:G167"/>
    <mergeCell ref="H167:K167"/>
    <mergeCell ref="H168:K168"/>
    <mergeCell ref="X156:AB156"/>
    <mergeCell ref="X160:AB160"/>
    <mergeCell ref="B162:M162"/>
    <mergeCell ref="S162:W162"/>
    <mergeCell ref="X162:AB162"/>
    <mergeCell ref="F165:G166"/>
    <mergeCell ref="S166:W166"/>
    <mergeCell ref="X166:AB166"/>
    <mergeCell ref="F157:G158"/>
    <mergeCell ref="F159:G159"/>
    <mergeCell ref="H159:K159"/>
    <mergeCell ref="H160:K160"/>
    <mergeCell ref="Y149:AB149"/>
    <mergeCell ref="B150:M150"/>
    <mergeCell ref="Q150:U150"/>
    <mergeCell ref="B151:B152"/>
    <mergeCell ref="I151:I152"/>
    <mergeCell ref="B153:B154"/>
    <mergeCell ref="I153:I154"/>
    <mergeCell ref="Y154:AB154"/>
    <mergeCell ref="B142:C143"/>
    <mergeCell ref="D142:G143"/>
    <mergeCell ref="B144:C145"/>
    <mergeCell ref="D144:G145"/>
    <mergeCell ref="B149:M149"/>
    <mergeCell ref="Q149:U149"/>
    <mergeCell ref="B122:C123"/>
    <mergeCell ref="B124:C125"/>
    <mergeCell ref="D124:G125"/>
    <mergeCell ref="B126:C127"/>
    <mergeCell ref="D126:G127"/>
    <mergeCell ref="B140:C141"/>
    <mergeCell ref="B94:H94"/>
    <mergeCell ref="B104:C105"/>
    <mergeCell ref="B106:C107"/>
    <mergeCell ref="D106:G107"/>
    <mergeCell ref="B108:C109"/>
    <mergeCell ref="D108:G109"/>
    <mergeCell ref="H75:I76"/>
    <mergeCell ref="J75:M76"/>
    <mergeCell ref="U75:AB76"/>
    <mergeCell ref="I89:AA90"/>
    <mergeCell ref="AB89:AC90"/>
    <mergeCell ref="B92:AB93"/>
    <mergeCell ref="U69:Z69"/>
    <mergeCell ref="H71:I72"/>
    <mergeCell ref="J71:M72"/>
    <mergeCell ref="U71:Z71"/>
    <mergeCell ref="H73:I74"/>
    <mergeCell ref="J73:M74"/>
    <mergeCell ref="U73:Z73"/>
    <mergeCell ref="H67:I68"/>
    <mergeCell ref="J67:M68"/>
    <mergeCell ref="H69:I70"/>
    <mergeCell ref="J69:M70"/>
    <mergeCell ref="G58:J58"/>
    <mergeCell ref="K58:T58"/>
    <mergeCell ref="K59:T59"/>
    <mergeCell ref="G60:J60"/>
    <mergeCell ref="K60:T60"/>
    <mergeCell ref="G61:J61"/>
    <mergeCell ref="K61:T61"/>
    <mergeCell ref="G54:J54"/>
    <mergeCell ref="K54:T54"/>
    <mergeCell ref="K55:T55"/>
    <mergeCell ref="G56:J56"/>
    <mergeCell ref="K56:T56"/>
    <mergeCell ref="K57:T57"/>
    <mergeCell ref="K62:T62"/>
    <mergeCell ref="H65:I66"/>
    <mergeCell ref="J65:M66"/>
    <mergeCell ref="G44:J44"/>
    <mergeCell ref="K44:T44"/>
    <mergeCell ref="I48:AA49"/>
    <mergeCell ref="AB48:AC49"/>
    <mergeCell ref="B51:B62"/>
    <mergeCell ref="C51:C62"/>
    <mergeCell ref="D51:D52"/>
    <mergeCell ref="E51:E52"/>
    <mergeCell ref="K51:T51"/>
    <mergeCell ref="K52:T52"/>
    <mergeCell ref="B29:B44"/>
    <mergeCell ref="C29:C44"/>
    <mergeCell ref="D29:D44"/>
    <mergeCell ref="E29:E44"/>
    <mergeCell ref="K29:T29"/>
    <mergeCell ref="K30:T30"/>
    <mergeCell ref="K32:T32"/>
    <mergeCell ref="K33:T33"/>
    <mergeCell ref="G34:J34"/>
    <mergeCell ref="K34:T34"/>
    <mergeCell ref="D53:D62"/>
    <mergeCell ref="E53:E62"/>
    <mergeCell ref="G53:J53"/>
    <mergeCell ref="K53:T53"/>
    <mergeCell ref="G42:J42"/>
    <mergeCell ref="K42:T42"/>
    <mergeCell ref="G43:J43"/>
    <mergeCell ref="K43:T43"/>
    <mergeCell ref="K35:T35"/>
    <mergeCell ref="G36:J36"/>
    <mergeCell ref="K36:T36"/>
    <mergeCell ref="K37:T37"/>
    <mergeCell ref="K38:T38"/>
    <mergeCell ref="K39:T39"/>
    <mergeCell ref="B25:B28"/>
    <mergeCell ref="C25:C28"/>
    <mergeCell ref="D25:D28"/>
    <mergeCell ref="E25:E28"/>
    <mergeCell ref="K25:T25"/>
    <mergeCell ref="K26:T26"/>
    <mergeCell ref="K28:T28"/>
    <mergeCell ref="B22:J24"/>
    <mergeCell ref="K22:T24"/>
    <mergeCell ref="B19:J21"/>
    <mergeCell ref="K19:T21"/>
    <mergeCell ref="U19:V21"/>
    <mergeCell ref="W19:AB19"/>
    <mergeCell ref="W20:AB20"/>
    <mergeCell ref="W21:X21"/>
    <mergeCell ref="Y21:Z21"/>
    <mergeCell ref="AA21:AB21"/>
    <mergeCell ref="Y10:Z11"/>
    <mergeCell ref="W12:Z13"/>
    <mergeCell ref="B14:B17"/>
    <mergeCell ref="C14:G15"/>
    <mergeCell ref="N14:N17"/>
    <mergeCell ref="T14:T15"/>
    <mergeCell ref="U14:U15"/>
    <mergeCell ref="T16:T17"/>
    <mergeCell ref="U16:U17"/>
    <mergeCell ref="B8:B13"/>
    <mergeCell ref="K8:M9"/>
    <mergeCell ref="O8:Q9"/>
    <mergeCell ref="U8:U13"/>
    <mergeCell ref="K10:M11"/>
    <mergeCell ref="P10:Q11"/>
    <mergeCell ref="W10:W11"/>
    <mergeCell ref="I2:AA3"/>
    <mergeCell ref="AB2:AC3"/>
    <mergeCell ref="B6:B7"/>
    <mergeCell ref="F6:H7"/>
    <mergeCell ref="I6:I7"/>
    <mergeCell ref="J6:K7"/>
    <mergeCell ref="N6:Q7"/>
    <mergeCell ref="X6:Y6"/>
    <mergeCell ref="Z6:AB7"/>
  </mergeCells>
  <printOptions horizontalCentered="1" verticalCentered="1"/>
  <pageMargins left="3.937007874015748E-2" right="3.937007874015748E-2" top="3.937007874015748E-2" bottom="3.937007874015748E-2" header="0.15748031496062992" footer="0.15748031496062992"/>
  <pageSetup paperSize="9" scale="56" orientation="portrait" horizontalDpi="300" verticalDpi="300" r:id="rId1"/>
  <headerFooter alignWithMargins="0"/>
  <rowBreaks count="2" manualBreakCount="2">
    <brk id="46" max="28" man="1"/>
    <brk id="87" max="28" man="1"/>
  </rowBreaks>
  <colBreaks count="1" manualBreakCount="1">
    <brk id="29" max="170"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205EAB-92F9-42D1-8ACB-8019D49D7C9C}">
  <sheetPr>
    <tabColor theme="5" tint="0.39997558519241921"/>
  </sheetPr>
  <dimension ref="A1:AS157"/>
  <sheetViews>
    <sheetView view="pageBreakPreview" topLeftCell="A57" zoomScale="85" zoomScaleNormal="90" zoomScaleSheetLayoutView="85" workbookViewId="0">
      <selection activeCell="K26" sqref="K26:W26"/>
    </sheetView>
  </sheetViews>
  <sheetFormatPr defaultColWidth="6.625" defaultRowHeight="13.35" customHeight="1"/>
  <cols>
    <col min="1" max="1" width="1.625" style="584" customWidth="1"/>
    <col min="2" max="2" width="5.375" style="431" customWidth="1"/>
    <col min="3" max="5" width="3.875" style="431" customWidth="1"/>
    <col min="6" max="6" width="5.375" style="584" customWidth="1"/>
    <col min="7" max="7" width="5" style="584" customWidth="1"/>
    <col min="8" max="8" width="5.375" style="584" customWidth="1"/>
    <col min="9" max="9" width="4.125" style="584" customWidth="1"/>
    <col min="10" max="10" width="4.375" style="584" customWidth="1"/>
    <col min="11" max="11" width="6.125" style="584" customWidth="1"/>
    <col min="12" max="13" width="5.375" style="584" customWidth="1"/>
    <col min="14" max="15" width="6.125" style="584" customWidth="1"/>
    <col min="16" max="16" width="5.375" style="584" customWidth="1"/>
    <col min="17" max="17" width="8.625" style="584" customWidth="1"/>
    <col min="18" max="21" width="5.25" style="584" customWidth="1"/>
    <col min="22" max="22" width="5.125" style="584" customWidth="1"/>
    <col min="23" max="23" width="6.875" style="584" customWidth="1"/>
    <col min="24" max="29" width="6.75" style="584" customWidth="1"/>
    <col min="30" max="30" width="1.625" style="584" customWidth="1"/>
    <col min="31" max="16384" width="6.625" style="584"/>
  </cols>
  <sheetData>
    <row r="1" spans="1:30" ht="17.45" customHeight="1" thickBot="1">
      <c r="Z1" s="585"/>
      <c r="AC1" s="431"/>
      <c r="AD1" s="586" t="s">
        <v>1372</v>
      </c>
    </row>
    <row r="2" spans="1:30" ht="17.45" customHeight="1">
      <c r="A2" s="587"/>
      <c r="B2" s="588"/>
      <c r="C2" s="588"/>
      <c r="D2" s="588"/>
      <c r="E2" s="588"/>
      <c r="F2" s="589"/>
      <c r="G2" s="589"/>
      <c r="H2" s="589"/>
      <c r="I2" s="589"/>
      <c r="J2" s="589"/>
      <c r="K2" s="1201" t="s">
        <v>1373</v>
      </c>
      <c r="L2" s="1201"/>
      <c r="M2" s="1201"/>
      <c r="N2" s="1201"/>
      <c r="O2" s="1201"/>
      <c r="P2" s="1201"/>
      <c r="Q2" s="1201"/>
      <c r="R2" s="1201"/>
      <c r="S2" s="1201"/>
      <c r="T2" s="1201"/>
      <c r="U2" s="1201"/>
      <c r="V2" s="1201"/>
      <c r="W2" s="1201"/>
      <c r="X2" s="1201"/>
      <c r="Y2" s="1201"/>
      <c r="Z2" s="1201"/>
      <c r="AA2" s="1201"/>
      <c r="AB2" s="1201"/>
      <c r="AC2" s="1299" t="s">
        <v>1374</v>
      </c>
      <c r="AD2" s="1300"/>
    </row>
    <row r="3" spans="1:30" ht="17.45" customHeight="1">
      <c r="A3" s="590"/>
      <c r="B3" s="591"/>
      <c r="C3" s="591"/>
      <c r="D3" s="591"/>
      <c r="E3" s="591"/>
      <c r="F3" s="592"/>
      <c r="G3" s="592"/>
      <c r="H3" s="592"/>
      <c r="I3" s="592"/>
      <c r="J3" s="592"/>
      <c r="K3" s="1202"/>
      <c r="L3" s="1202"/>
      <c r="M3" s="1202"/>
      <c r="N3" s="1202"/>
      <c r="O3" s="1202"/>
      <c r="P3" s="1202"/>
      <c r="Q3" s="1202"/>
      <c r="R3" s="1202"/>
      <c r="S3" s="1202"/>
      <c r="T3" s="1202"/>
      <c r="U3" s="1202"/>
      <c r="V3" s="1202"/>
      <c r="W3" s="1202"/>
      <c r="X3" s="1202"/>
      <c r="Y3" s="1202"/>
      <c r="Z3" s="1202"/>
      <c r="AA3" s="1202"/>
      <c r="AB3" s="1202"/>
      <c r="AC3" s="1301"/>
      <c r="AD3" s="1302"/>
    </row>
    <row r="4" spans="1:30" ht="10.5" customHeight="1">
      <c r="A4" s="593"/>
      <c r="B4" s="594"/>
      <c r="C4" s="594"/>
      <c r="D4" s="594"/>
      <c r="E4" s="594"/>
      <c r="F4" s="595"/>
      <c r="G4" s="596"/>
      <c r="H4" s="596"/>
      <c r="I4" s="596"/>
      <c r="J4" s="596"/>
      <c r="K4" s="596"/>
      <c r="L4" s="596"/>
      <c r="M4" s="596"/>
      <c r="N4" s="596"/>
      <c r="O4" s="596"/>
      <c r="P4" s="596"/>
      <c r="Q4" s="596"/>
      <c r="R4" s="596"/>
      <c r="S4" s="597"/>
      <c r="T4" s="597"/>
      <c r="U4" s="597"/>
      <c r="V4" s="598"/>
      <c r="W4" s="597"/>
      <c r="Z4" s="597"/>
      <c r="AA4" s="597"/>
      <c r="AB4" s="597"/>
      <c r="AC4" s="597"/>
      <c r="AD4" s="599"/>
    </row>
    <row r="5" spans="1:30" ht="19.5" customHeight="1" thickBot="1">
      <c r="A5" s="600"/>
      <c r="B5" s="601" t="s">
        <v>1375</v>
      </c>
      <c r="C5" s="602"/>
      <c r="D5" s="602"/>
      <c r="E5" s="602"/>
      <c r="F5" s="603"/>
      <c r="G5" s="603"/>
      <c r="H5" s="603"/>
      <c r="I5" s="603"/>
      <c r="J5" s="603"/>
      <c r="K5" s="603"/>
      <c r="L5" s="603"/>
      <c r="M5" s="603"/>
      <c r="N5" s="603"/>
      <c r="P5" s="603"/>
      <c r="Q5" s="603"/>
      <c r="R5" s="603"/>
      <c r="T5" s="603"/>
      <c r="U5" s="603"/>
      <c r="W5" s="603"/>
      <c r="Y5" s="603"/>
      <c r="Z5" s="603"/>
      <c r="AA5" s="603"/>
      <c r="AB5" s="603"/>
      <c r="AD5" s="604"/>
    </row>
    <row r="6" spans="1:30" ht="19.5" customHeight="1">
      <c r="A6" s="605"/>
      <c r="B6" s="1303">
        <v>1</v>
      </c>
      <c r="C6" s="606" t="s">
        <v>1376</v>
      </c>
      <c r="D6" s="606"/>
      <c r="E6" s="606"/>
      <c r="F6" s="607"/>
      <c r="G6" s="1305">
        <f>VLOOKUP(Q8,Emp_data!A:Z,26,0)</f>
        <v>45566</v>
      </c>
      <c r="H6" s="1305"/>
      <c r="I6" s="1307" t="s">
        <v>1377</v>
      </c>
      <c r="J6" s="1305">
        <f>VLOOKUP(Q8,Emp_data!A:AA,27,0)</f>
        <v>45747</v>
      </c>
      <c r="K6" s="1305"/>
      <c r="L6" s="608" t="s">
        <v>1378</v>
      </c>
      <c r="M6" s="609"/>
      <c r="N6" s="1305">
        <f>VLOOKUP(Q8,Emp_data!A:K,11,0)</f>
        <v>43899</v>
      </c>
      <c r="O6" s="1305"/>
      <c r="P6" s="1305"/>
      <c r="Q6" s="1308"/>
      <c r="R6" s="608" t="s">
        <v>1379</v>
      </c>
      <c r="S6" s="609"/>
      <c r="T6" s="609"/>
      <c r="U6" s="609"/>
      <c r="V6" s="1305">
        <f>VLOOKUP(Q8,Emp_data!A:M,13,0)</f>
        <v>44018</v>
      </c>
      <c r="W6" s="1305"/>
      <c r="X6" s="1308"/>
      <c r="Y6" s="1310" t="s">
        <v>1380</v>
      </c>
      <c r="Z6" s="1311"/>
      <c r="AA6" s="1305">
        <f>VLOOKUP(Q8,Emp_data!A:N,14,0)</f>
        <v>45754</v>
      </c>
      <c r="AB6" s="1305"/>
      <c r="AC6" s="1312"/>
      <c r="AD6" s="604"/>
    </row>
    <row r="7" spans="1:30" ht="19.5" customHeight="1">
      <c r="A7" s="605"/>
      <c r="B7" s="1304"/>
      <c r="C7" s="429" t="s">
        <v>1015</v>
      </c>
      <c r="D7" s="429"/>
      <c r="E7" s="429"/>
      <c r="F7" s="610"/>
      <c r="G7" s="1306"/>
      <c r="H7" s="1306"/>
      <c r="I7" s="1095"/>
      <c r="J7" s="1306"/>
      <c r="K7" s="1306"/>
      <c r="L7" s="611" t="s">
        <v>1016</v>
      </c>
      <c r="M7" s="612"/>
      <c r="N7" s="1306"/>
      <c r="O7" s="1306"/>
      <c r="P7" s="1306"/>
      <c r="Q7" s="1309"/>
      <c r="R7" s="613" t="s">
        <v>1017</v>
      </c>
      <c r="S7" s="614"/>
      <c r="T7" s="612"/>
      <c r="U7" s="612"/>
      <c r="V7" s="1306"/>
      <c r="W7" s="1306"/>
      <c r="X7" s="1309"/>
      <c r="Y7" s="611" t="s">
        <v>1018</v>
      </c>
      <c r="Z7" s="612"/>
      <c r="AA7" s="1306"/>
      <c r="AB7" s="1306"/>
      <c r="AC7" s="1313"/>
      <c r="AD7" s="604"/>
    </row>
    <row r="8" spans="1:30" ht="19.5" customHeight="1">
      <c r="A8" s="605"/>
      <c r="B8" s="1317">
        <v>2</v>
      </c>
      <c r="C8" s="431" t="s">
        <v>1381</v>
      </c>
      <c r="D8" s="594"/>
      <c r="E8" s="594"/>
      <c r="F8" s="595"/>
      <c r="G8" s="615" t="s">
        <v>1382</v>
      </c>
      <c r="H8" s="595" t="s">
        <v>7</v>
      </c>
      <c r="I8" s="1297" t="str">
        <f>VLOOKUP(Q8,Emp_data!A:H,8,0)</f>
        <v>(Interpreter)</v>
      </c>
      <c r="J8" s="1297"/>
      <c r="K8" s="1318"/>
      <c r="L8" s="615" t="s">
        <v>8</v>
      </c>
      <c r="M8" s="1320" t="str">
        <f>VLOOKUP(Q8,Emp_data!A:I,9,0)</f>
        <v>-</v>
      </c>
      <c r="N8" s="1321"/>
      <c r="O8" s="616" t="s">
        <v>1383</v>
      </c>
      <c r="P8" s="617"/>
      <c r="Q8" s="1297">
        <v>11463</v>
      </c>
      <c r="R8" s="1296" t="e">
        <f>INDEX(Emp_pic!$C:$C,MATCH(Interpreter!$Q$8,Emp_pic!$A:$A,0))</f>
        <v>#N/A</v>
      </c>
      <c r="S8" s="1297"/>
      <c r="T8" s="1297"/>
      <c r="U8" s="1298"/>
      <c r="V8" s="1289">
        <v>3</v>
      </c>
      <c r="W8" s="584" t="s">
        <v>1384</v>
      </c>
      <c r="AC8" s="620"/>
      <c r="AD8" s="604"/>
    </row>
    <row r="9" spans="1:30" ht="19.5" customHeight="1">
      <c r="A9" s="605"/>
      <c r="B9" s="1283"/>
      <c r="C9" s="621" t="s">
        <v>1385</v>
      </c>
      <c r="D9" s="432"/>
      <c r="E9" s="432"/>
      <c r="F9" s="622"/>
      <c r="G9" s="623" t="s">
        <v>1021</v>
      </c>
      <c r="I9" s="1272"/>
      <c r="J9" s="1272"/>
      <c r="K9" s="1319"/>
      <c r="L9" s="623"/>
      <c r="M9" s="1322"/>
      <c r="N9" s="1323"/>
      <c r="O9" s="616" t="s">
        <v>1031</v>
      </c>
      <c r="P9" s="617"/>
      <c r="Q9" s="1272"/>
      <c r="R9" s="1012"/>
      <c r="S9" s="1258"/>
      <c r="T9" s="1258"/>
      <c r="U9" s="1013"/>
      <c r="V9" s="1290"/>
      <c r="W9" s="584" t="s">
        <v>1022</v>
      </c>
      <c r="AC9" s="626"/>
      <c r="AD9" s="604"/>
    </row>
    <row r="10" spans="1:30" ht="22.5" customHeight="1">
      <c r="A10" s="605"/>
      <c r="B10" s="1283"/>
      <c r="F10" s="622"/>
      <c r="G10" s="627" t="s">
        <v>1386</v>
      </c>
      <c r="H10" s="628"/>
      <c r="I10" s="629"/>
      <c r="J10" s="629"/>
      <c r="K10" s="629"/>
      <c r="L10" s="629"/>
      <c r="M10" s="629"/>
      <c r="N10" s="630"/>
      <c r="O10" s="629"/>
      <c r="P10" s="629"/>
      <c r="Q10" s="629"/>
      <c r="R10" s="1012"/>
      <c r="S10" s="1258"/>
      <c r="T10" s="1258"/>
      <c r="U10" s="1013"/>
      <c r="V10" s="1290"/>
      <c r="W10" s="1294">
        <f>VLOOKUP(Q8,Emp_data!A:X,24,0)</f>
        <v>0</v>
      </c>
      <c r="X10" s="603" t="s">
        <v>1387</v>
      </c>
      <c r="Y10" s="1314" t="s">
        <v>1027</v>
      </c>
      <c r="Z10" s="1314"/>
      <c r="AA10" s="1294">
        <f>VLOOKUP(Q8,Emp_data!A:Y,25,0)</f>
        <v>0</v>
      </c>
      <c r="AB10" s="1294"/>
      <c r="AC10" s="626" t="s">
        <v>1388</v>
      </c>
      <c r="AD10" s="604"/>
    </row>
    <row r="11" spans="1:30" ht="22.5" customHeight="1" thickBot="1">
      <c r="A11" s="605"/>
      <c r="B11" s="1283"/>
      <c r="G11" s="1315" t="s">
        <v>1389</v>
      </c>
      <c r="H11" s="1316"/>
      <c r="I11" s="1316" t="s">
        <v>1390</v>
      </c>
      <c r="J11" s="1316"/>
      <c r="K11" s="1316"/>
      <c r="L11" s="631" t="s">
        <v>1391</v>
      </c>
      <c r="M11" s="1316" t="s">
        <v>36</v>
      </c>
      <c r="N11" s="1316"/>
      <c r="O11" s="631" t="s">
        <v>1392</v>
      </c>
      <c r="P11" s="1316" t="s">
        <v>36</v>
      </c>
      <c r="Q11" s="1316"/>
      <c r="R11" s="1012"/>
      <c r="S11" s="1258"/>
      <c r="T11" s="1258"/>
      <c r="U11" s="1013"/>
      <c r="V11" s="1290"/>
      <c r="W11" s="1294"/>
      <c r="X11" s="603" t="s">
        <v>1393</v>
      </c>
      <c r="Y11" s="1314"/>
      <c r="Z11" s="1314"/>
      <c r="AA11" s="1295"/>
      <c r="AB11" s="1295"/>
      <c r="AC11" s="626" t="s">
        <v>1033</v>
      </c>
      <c r="AD11" s="604"/>
    </row>
    <row r="12" spans="1:30" ht="24.75" customHeight="1">
      <c r="A12" s="605"/>
      <c r="B12" s="1283"/>
      <c r="F12" s="622"/>
      <c r="G12" s="632" t="s">
        <v>1394</v>
      </c>
      <c r="H12" s="629"/>
      <c r="I12" s="633" t="s">
        <v>1395</v>
      </c>
      <c r="J12" s="629"/>
      <c r="K12" s="1275" t="str">
        <f>VLOOKUP(Q8,Emp_data!A:E,5,0)&amp;" "&amp;VLOOKUP(Q8,Emp_data!A:F,6,0)</f>
        <v>น.ส. ยุพดี เสริมศรี</v>
      </c>
      <c r="L12" s="1275"/>
      <c r="M12" s="1275"/>
      <c r="N12" s="1275"/>
      <c r="O12" s="1275"/>
      <c r="P12" s="1275"/>
      <c r="Q12" s="1275"/>
      <c r="R12" s="1012"/>
      <c r="S12" s="1258"/>
      <c r="T12" s="1258"/>
      <c r="U12" s="1013"/>
      <c r="V12" s="1290"/>
      <c r="W12" s="1258" t="s">
        <v>1396</v>
      </c>
      <c r="X12" s="1258"/>
      <c r="Y12" s="1258"/>
      <c r="Z12" s="1258"/>
      <c r="AA12" s="1277">
        <f>AA10</f>
        <v>0</v>
      </c>
      <c r="AB12" s="1278"/>
      <c r="AC12" s="1279"/>
      <c r="AD12" s="604"/>
    </row>
    <row r="13" spans="1:30" ht="24.75" customHeight="1" thickBot="1">
      <c r="A13" s="605"/>
      <c r="B13" s="1304"/>
      <c r="C13" s="432"/>
      <c r="D13" s="432"/>
      <c r="E13" s="432"/>
      <c r="F13" s="622"/>
      <c r="G13" s="611" t="s">
        <v>1037</v>
      </c>
      <c r="H13" s="612"/>
      <c r="I13" s="441" t="s">
        <v>1038</v>
      </c>
      <c r="J13" s="634"/>
      <c r="K13" s="1095" t="str">
        <f>VLOOKUP(Q8,Emp_data!A:B,2,0)&amp;" "&amp;VLOOKUP(Q8,Emp_data!A:C,3,0)&amp;" "&amp;VLOOKUP(Q8,Emp_data!A:D,4,0)</f>
        <v>Ms. Yuppadee Soemsee</v>
      </c>
      <c r="L13" s="1095"/>
      <c r="M13" s="1095"/>
      <c r="N13" s="1095"/>
      <c r="O13" s="1095"/>
      <c r="P13" s="1095"/>
      <c r="Q13" s="1095"/>
      <c r="R13" s="1207"/>
      <c r="S13" s="1095"/>
      <c r="T13" s="1095"/>
      <c r="U13" s="1096"/>
      <c r="V13" s="1324"/>
      <c r="W13" s="1095"/>
      <c r="X13" s="1095"/>
      <c r="Y13" s="1095"/>
      <c r="Z13" s="1095"/>
      <c r="AA13" s="1280"/>
      <c r="AB13" s="1281"/>
      <c r="AC13" s="1282"/>
      <c r="AD13" s="604"/>
    </row>
    <row r="14" spans="1:30" ht="19.5" customHeight="1">
      <c r="A14" s="605"/>
      <c r="B14" s="1283">
        <v>4</v>
      </c>
      <c r="C14" s="1285" t="s">
        <v>1397</v>
      </c>
      <c r="D14" s="1285"/>
      <c r="E14" s="1285"/>
      <c r="F14" s="1285"/>
      <c r="G14" s="1285"/>
      <c r="H14" s="1285"/>
      <c r="I14" s="1285"/>
      <c r="J14" s="1286"/>
      <c r="K14" s="636" t="s">
        <v>1040</v>
      </c>
      <c r="L14" s="636" t="s">
        <v>1041</v>
      </c>
      <c r="M14" s="636" t="s">
        <v>1042</v>
      </c>
      <c r="N14" s="636" t="s">
        <v>1043</v>
      </c>
      <c r="O14" s="636" t="s">
        <v>1044</v>
      </c>
      <c r="P14" s="637" t="s">
        <v>1045</v>
      </c>
      <c r="Q14" s="1289">
        <v>5</v>
      </c>
      <c r="R14" s="598" t="s">
        <v>1398</v>
      </c>
      <c r="S14" s="595"/>
      <c r="T14" s="595"/>
      <c r="U14" s="595"/>
      <c r="V14" s="1292" t="s">
        <v>1047</v>
      </c>
      <c r="W14" s="1293" t="s">
        <v>1230</v>
      </c>
      <c r="X14" s="595" t="s">
        <v>1399</v>
      </c>
      <c r="Y14" s="595"/>
      <c r="Z14" s="595"/>
      <c r="AC14" s="626"/>
      <c r="AD14" s="604"/>
    </row>
    <row r="15" spans="1:30" ht="19.5" customHeight="1">
      <c r="A15" s="605"/>
      <c r="B15" s="1283"/>
      <c r="C15" s="1287"/>
      <c r="D15" s="1287"/>
      <c r="E15" s="1287"/>
      <c r="F15" s="1287"/>
      <c r="G15" s="1287"/>
      <c r="H15" s="1287"/>
      <c r="I15" s="1287"/>
      <c r="J15" s="1288"/>
      <c r="K15" s="638"/>
      <c r="L15" s="638"/>
      <c r="M15" s="638"/>
      <c r="N15" s="638"/>
      <c r="O15" s="638"/>
      <c r="P15" s="639"/>
      <c r="Q15" s="1290"/>
      <c r="R15" s="640" t="s">
        <v>1400</v>
      </c>
      <c r="V15" s="1090"/>
      <c r="W15" s="1092"/>
      <c r="X15" s="641" t="s">
        <v>1051</v>
      </c>
      <c r="Y15" s="641"/>
      <c r="AC15" s="626"/>
      <c r="AD15" s="604"/>
    </row>
    <row r="16" spans="1:30" ht="19.5" customHeight="1">
      <c r="A16" s="605"/>
      <c r="B16" s="1283"/>
      <c r="C16" s="431" t="s">
        <v>1052</v>
      </c>
      <c r="K16" s="642" t="s">
        <v>1053</v>
      </c>
      <c r="L16" s="642" t="s">
        <v>1054</v>
      </c>
      <c r="M16" s="642" t="s">
        <v>1055</v>
      </c>
      <c r="N16" s="642" t="s">
        <v>1056</v>
      </c>
      <c r="O16" s="642" t="s">
        <v>1057</v>
      </c>
      <c r="P16" s="643" t="s">
        <v>1058</v>
      </c>
      <c r="Q16" s="1290"/>
      <c r="R16" s="640" t="s">
        <v>1059</v>
      </c>
      <c r="V16" s="1090" t="s">
        <v>1060</v>
      </c>
      <c r="W16" s="1092" t="s">
        <v>1230</v>
      </c>
      <c r="X16" s="584" t="s">
        <v>1231</v>
      </c>
      <c r="AC16" s="626"/>
      <c r="AD16" s="604"/>
    </row>
    <row r="17" spans="1:34" ht="19.5" customHeight="1" thickBot="1">
      <c r="A17" s="605"/>
      <c r="B17" s="1284"/>
      <c r="C17" s="449" t="s">
        <v>1062</v>
      </c>
      <c r="D17" s="449"/>
      <c r="E17" s="449"/>
      <c r="F17" s="644"/>
      <c r="G17" s="644"/>
      <c r="H17" s="644"/>
      <c r="I17" s="644"/>
      <c r="J17" s="644"/>
      <c r="K17" s="645"/>
      <c r="L17" s="645"/>
      <c r="M17" s="645"/>
      <c r="N17" s="645"/>
      <c r="O17" s="645"/>
      <c r="P17" s="646"/>
      <c r="Q17" s="1291"/>
      <c r="R17" s="647" t="s">
        <v>1063</v>
      </c>
      <c r="S17" s="644"/>
      <c r="T17" s="644"/>
      <c r="U17" s="644"/>
      <c r="V17" s="1091"/>
      <c r="W17" s="1093"/>
      <c r="X17" s="648" t="s">
        <v>1064</v>
      </c>
      <c r="Y17" s="648"/>
      <c r="Z17" s="644"/>
      <c r="AA17" s="644"/>
      <c r="AB17" s="644"/>
      <c r="AC17" s="649"/>
      <c r="AD17" s="604"/>
    </row>
    <row r="18" spans="1:34" ht="15" customHeight="1">
      <c r="A18" s="605"/>
      <c r="B18" s="1262"/>
      <c r="C18" s="1262"/>
      <c r="D18" s="1262"/>
      <c r="E18" s="1262"/>
      <c r="F18" s="1262"/>
      <c r="G18" s="1262"/>
      <c r="H18" s="1262"/>
      <c r="I18" s="1262"/>
      <c r="J18" s="1262"/>
      <c r="K18" s="1262"/>
      <c r="L18" s="1262"/>
      <c r="M18" s="1262"/>
      <c r="N18" s="1262"/>
      <c r="O18" s="1262"/>
      <c r="P18" s="1262"/>
      <c r="Q18" s="1262"/>
      <c r="R18" s="1262"/>
      <c r="S18" s="1262"/>
      <c r="T18" s="1262"/>
      <c r="U18" s="1262"/>
      <c r="V18" s="1262"/>
      <c r="W18" s="1262"/>
      <c r="X18" s="1262"/>
      <c r="Y18" s="1262"/>
      <c r="Z18" s="1262"/>
      <c r="AA18" s="1262"/>
      <c r="AB18" s="1262"/>
      <c r="AC18" s="1262"/>
      <c r="AD18" s="604"/>
    </row>
    <row r="19" spans="1:34" ht="15" customHeight="1">
      <c r="A19" s="605"/>
      <c r="B19" s="1263" t="s">
        <v>1401</v>
      </c>
      <c r="C19" s="1264"/>
      <c r="D19" s="1264"/>
      <c r="E19" s="1264"/>
      <c r="F19" s="1264"/>
      <c r="G19" s="1264"/>
      <c r="H19" s="1264"/>
      <c r="I19" s="1264"/>
      <c r="J19" s="1263" t="s">
        <v>1402</v>
      </c>
      <c r="K19" s="1264"/>
      <c r="L19" s="1264"/>
      <c r="M19" s="1264"/>
      <c r="N19" s="1264"/>
      <c r="O19" s="1264"/>
      <c r="P19" s="1264"/>
      <c r="Q19" s="1264"/>
      <c r="R19" s="1264"/>
      <c r="S19" s="1264"/>
      <c r="T19" s="1264"/>
      <c r="U19" s="1264"/>
      <c r="V19" s="1264"/>
      <c r="W19" s="1267"/>
      <c r="X19" s="1269" t="s">
        <v>1403</v>
      </c>
      <c r="Y19" s="1270"/>
      <c r="Z19" s="1012" t="s">
        <v>1404</v>
      </c>
      <c r="AA19" s="1258"/>
      <c r="AB19" s="1258"/>
      <c r="AC19" s="1013"/>
      <c r="AD19" s="604"/>
    </row>
    <row r="20" spans="1:34" ht="15" customHeight="1">
      <c r="A20" s="605"/>
      <c r="B20" s="1265"/>
      <c r="C20" s="1266"/>
      <c r="D20" s="1266"/>
      <c r="E20" s="1266"/>
      <c r="F20" s="1266"/>
      <c r="G20" s="1266"/>
      <c r="H20" s="1266"/>
      <c r="I20" s="1266"/>
      <c r="J20" s="1265"/>
      <c r="K20" s="1266"/>
      <c r="L20" s="1266"/>
      <c r="M20" s="1266"/>
      <c r="N20" s="1266"/>
      <c r="O20" s="1266"/>
      <c r="P20" s="1266"/>
      <c r="Q20" s="1266"/>
      <c r="R20" s="1266"/>
      <c r="S20" s="1266"/>
      <c r="T20" s="1266"/>
      <c r="U20" s="1266"/>
      <c r="V20" s="1266"/>
      <c r="W20" s="1268"/>
      <c r="X20" s="1269"/>
      <c r="Y20" s="1270"/>
      <c r="Z20" s="1271" t="s">
        <v>1069</v>
      </c>
      <c r="AA20" s="1272"/>
      <c r="AB20" s="1272"/>
      <c r="AC20" s="1273"/>
      <c r="AD20" s="604"/>
    </row>
    <row r="21" spans="1:34" ht="15" customHeight="1">
      <c r="A21" s="605"/>
      <c r="B21" s="1265"/>
      <c r="C21" s="1266"/>
      <c r="D21" s="1266"/>
      <c r="E21" s="1266"/>
      <c r="F21" s="1266"/>
      <c r="G21" s="1266"/>
      <c r="H21" s="1266"/>
      <c r="I21" s="1266"/>
      <c r="J21" s="1265"/>
      <c r="K21" s="1266"/>
      <c r="L21" s="1266"/>
      <c r="M21" s="1266"/>
      <c r="N21" s="1266"/>
      <c r="O21" s="1266"/>
      <c r="P21" s="1266"/>
      <c r="Q21" s="1266"/>
      <c r="R21" s="1266"/>
      <c r="S21" s="1266"/>
      <c r="T21" s="1266"/>
      <c r="U21" s="1266"/>
      <c r="V21" s="1266"/>
      <c r="W21" s="1268"/>
      <c r="X21" s="1269"/>
      <c r="Y21" s="1270"/>
      <c r="Z21" s="1274" t="s">
        <v>1405</v>
      </c>
      <c r="AA21" s="1275"/>
      <c r="AB21" s="1274" t="s">
        <v>1406</v>
      </c>
      <c r="AC21" s="1276"/>
      <c r="AD21" s="604"/>
    </row>
    <row r="22" spans="1:34" ht="15" customHeight="1">
      <c r="A22" s="605"/>
      <c r="B22" s="1244" t="s">
        <v>1407</v>
      </c>
      <c r="C22" s="1245"/>
      <c r="D22" s="1245"/>
      <c r="E22" s="1245"/>
      <c r="F22" s="1245"/>
      <c r="G22" s="1245"/>
      <c r="H22" s="1245"/>
      <c r="I22" s="1245"/>
      <c r="J22" s="1248" t="s">
        <v>1408</v>
      </c>
      <c r="K22" s="1249"/>
      <c r="L22" s="1249"/>
      <c r="M22" s="1249"/>
      <c r="N22" s="1249"/>
      <c r="O22" s="1249"/>
      <c r="P22" s="1249"/>
      <c r="Q22" s="1249"/>
      <c r="R22" s="1249"/>
      <c r="S22" s="1249"/>
      <c r="T22" s="1249"/>
      <c r="U22" s="1249"/>
      <c r="V22" s="1249"/>
      <c r="W22" s="1250"/>
      <c r="X22" s="1254" t="s">
        <v>1075</v>
      </c>
      <c r="Y22" s="1255"/>
      <c r="Z22" s="1012" t="s">
        <v>1076</v>
      </c>
      <c r="AA22" s="1258"/>
      <c r="AB22" s="1012" t="s">
        <v>1077</v>
      </c>
      <c r="AC22" s="1013"/>
      <c r="AD22" s="604"/>
    </row>
    <row r="23" spans="1:34" ht="15" customHeight="1">
      <c r="A23" s="605"/>
      <c r="B23" s="1244"/>
      <c r="C23" s="1245"/>
      <c r="D23" s="1245"/>
      <c r="E23" s="1245"/>
      <c r="F23" s="1245"/>
      <c r="G23" s="1245"/>
      <c r="H23" s="1245"/>
      <c r="I23" s="1245"/>
      <c r="J23" s="1248"/>
      <c r="K23" s="1249"/>
      <c r="L23" s="1249"/>
      <c r="M23" s="1249"/>
      <c r="N23" s="1249"/>
      <c r="O23" s="1249"/>
      <c r="P23" s="1249"/>
      <c r="Q23" s="1249"/>
      <c r="R23" s="1249"/>
      <c r="S23" s="1249"/>
      <c r="T23" s="1249"/>
      <c r="U23" s="1249"/>
      <c r="V23" s="1249"/>
      <c r="W23" s="1250"/>
      <c r="X23" s="1254"/>
      <c r="Y23" s="1255"/>
      <c r="Z23" s="1012" t="s">
        <v>9</v>
      </c>
      <c r="AA23" s="1258"/>
      <c r="AB23" s="1012" t="s">
        <v>9</v>
      </c>
      <c r="AC23" s="1013"/>
      <c r="AD23" s="604"/>
    </row>
    <row r="24" spans="1:34" ht="15" customHeight="1" thickBot="1">
      <c r="A24" s="605"/>
      <c r="B24" s="1246"/>
      <c r="C24" s="1247"/>
      <c r="D24" s="1247"/>
      <c r="E24" s="1247"/>
      <c r="F24" s="1247"/>
      <c r="G24" s="1247"/>
      <c r="H24" s="1247"/>
      <c r="I24" s="1247"/>
      <c r="J24" s="1251"/>
      <c r="K24" s="1252"/>
      <c r="L24" s="1252"/>
      <c r="M24" s="1252"/>
      <c r="N24" s="1252"/>
      <c r="O24" s="1252"/>
      <c r="P24" s="1252"/>
      <c r="Q24" s="1252"/>
      <c r="R24" s="1252"/>
      <c r="S24" s="1252"/>
      <c r="T24" s="1252"/>
      <c r="U24" s="1252"/>
      <c r="V24" s="1252"/>
      <c r="W24" s="1253"/>
      <c r="X24" s="1256"/>
      <c r="Y24" s="1257"/>
      <c r="Z24" s="1259" t="str">
        <f>VLOOKUP(Q8,Emp_data!A:Q,17,0)</f>
        <v>GM</v>
      </c>
      <c r="AA24" s="1260"/>
      <c r="AB24" s="1259" t="str">
        <f>VLOOKUP(Q8,Emp_data!A:S,19,0)</f>
        <v>-</v>
      </c>
      <c r="AC24" s="1261"/>
      <c r="AD24" s="604"/>
    </row>
    <row r="25" spans="1:34" ht="24.75" customHeight="1" thickTop="1">
      <c r="A25" s="605"/>
      <c r="B25" s="1236" t="s">
        <v>1409</v>
      </c>
      <c r="C25" s="1237" t="s">
        <v>1083</v>
      </c>
      <c r="D25" s="1233" t="s">
        <v>1410</v>
      </c>
      <c r="E25" s="1238" t="s">
        <v>1411</v>
      </c>
      <c r="F25" s="1239" t="s">
        <v>1412</v>
      </c>
      <c r="G25" s="1240"/>
      <c r="H25" s="1240"/>
      <c r="I25" s="1241"/>
      <c r="J25" s="651">
        <v>1</v>
      </c>
      <c r="K25" s="1240" t="s">
        <v>1413</v>
      </c>
      <c r="L25" s="1240"/>
      <c r="M25" s="1240"/>
      <c r="N25" s="1240"/>
      <c r="O25" s="1240"/>
      <c r="P25" s="1240"/>
      <c r="Q25" s="1240"/>
      <c r="R25" s="1240"/>
      <c r="S25" s="1240"/>
      <c r="T25" s="1240"/>
      <c r="U25" s="1240"/>
      <c r="V25" s="1240"/>
      <c r="W25" s="1241"/>
      <c r="X25" s="652">
        <v>1</v>
      </c>
      <c r="Y25" s="653"/>
      <c r="Z25" s="651">
        <v>1</v>
      </c>
      <c r="AA25" s="654"/>
      <c r="AB25" s="651">
        <v>1</v>
      </c>
      <c r="AC25" s="655"/>
      <c r="AD25" s="604"/>
      <c r="AH25" s="656"/>
    </row>
    <row r="26" spans="1:34" ht="36.75" customHeight="1">
      <c r="A26" s="605"/>
      <c r="B26" s="1219"/>
      <c r="C26" s="1138"/>
      <c r="D26" s="1233"/>
      <c r="E26" s="1235"/>
      <c r="F26" s="983"/>
      <c r="G26" s="981"/>
      <c r="H26" s="981"/>
      <c r="I26" s="982"/>
      <c r="J26" s="657"/>
      <c r="K26" s="981" t="s">
        <v>1414</v>
      </c>
      <c r="L26" s="981"/>
      <c r="M26" s="981"/>
      <c r="N26" s="981"/>
      <c r="O26" s="981"/>
      <c r="P26" s="981"/>
      <c r="Q26" s="981"/>
      <c r="R26" s="981"/>
      <c r="S26" s="981"/>
      <c r="T26" s="981"/>
      <c r="U26" s="981"/>
      <c r="V26" s="981"/>
      <c r="W26" s="982"/>
      <c r="X26" s="658"/>
      <c r="Y26" s="659"/>
      <c r="Z26" s="657"/>
      <c r="AA26" s="660"/>
      <c r="AB26" s="657"/>
      <c r="AC26" s="661"/>
      <c r="AD26" s="604"/>
      <c r="AG26" s="656"/>
      <c r="AH26" s="656"/>
    </row>
    <row r="27" spans="1:34" ht="22.5" customHeight="1">
      <c r="A27" s="605"/>
      <c r="B27" s="1219"/>
      <c r="C27" s="1138"/>
      <c r="D27" s="1233"/>
      <c r="E27" s="1235"/>
      <c r="F27" s="1211" t="s">
        <v>1415</v>
      </c>
      <c r="G27" s="1209"/>
      <c r="H27" s="1209"/>
      <c r="I27" s="1210"/>
      <c r="J27" s="663">
        <v>2</v>
      </c>
      <c r="K27" s="1242" t="s">
        <v>1416</v>
      </c>
      <c r="L27" s="1242"/>
      <c r="M27" s="1242"/>
      <c r="N27" s="1242"/>
      <c r="O27" s="1242"/>
      <c r="P27" s="1242"/>
      <c r="Q27" s="1242"/>
      <c r="R27" s="1242"/>
      <c r="S27" s="1242"/>
      <c r="T27" s="1242"/>
      <c r="U27" s="1242"/>
      <c r="V27" s="1242"/>
      <c r="W27" s="1243"/>
      <c r="X27" s="664">
        <v>2</v>
      </c>
      <c r="Y27" s="665"/>
      <c r="Z27" s="666">
        <v>2</v>
      </c>
      <c r="AA27" s="640"/>
      <c r="AB27" s="666">
        <v>2</v>
      </c>
      <c r="AC27" s="667"/>
      <c r="AD27" s="604"/>
      <c r="AG27" s="656"/>
      <c r="AH27" s="656"/>
    </row>
    <row r="28" spans="1:34" ht="33.75" customHeight="1">
      <c r="A28" s="605"/>
      <c r="B28" s="1219"/>
      <c r="C28" s="1138"/>
      <c r="D28" s="1233"/>
      <c r="E28" s="1235"/>
      <c r="F28" s="983"/>
      <c r="G28" s="981"/>
      <c r="H28" s="981"/>
      <c r="I28" s="982"/>
      <c r="J28" s="657"/>
      <c r="K28" s="981" t="s">
        <v>1417</v>
      </c>
      <c r="L28" s="981"/>
      <c r="M28" s="981"/>
      <c r="N28" s="981"/>
      <c r="O28" s="981"/>
      <c r="P28" s="981"/>
      <c r="Q28" s="981"/>
      <c r="R28" s="981"/>
      <c r="S28" s="981"/>
      <c r="T28" s="981"/>
      <c r="U28" s="981"/>
      <c r="V28" s="981"/>
      <c r="W28" s="982"/>
      <c r="X28" s="658"/>
      <c r="Y28" s="659"/>
      <c r="Z28" s="657"/>
      <c r="AA28" s="660"/>
      <c r="AB28" s="657"/>
      <c r="AC28" s="661"/>
      <c r="AD28" s="604"/>
      <c r="AG28" s="656"/>
      <c r="AH28" s="656"/>
    </row>
    <row r="29" spans="1:34" ht="40.5" customHeight="1">
      <c r="A29" s="605"/>
      <c r="B29" s="1219"/>
      <c r="C29" s="1138"/>
      <c r="D29" s="1233"/>
      <c r="E29" s="1235"/>
      <c r="F29" s="1229" t="s">
        <v>1418</v>
      </c>
      <c r="G29" s="1227"/>
      <c r="H29" s="1227"/>
      <c r="I29" s="1228"/>
      <c r="J29" s="663">
        <v>3</v>
      </c>
      <c r="K29" s="1209" t="s">
        <v>1419</v>
      </c>
      <c r="L29" s="1209"/>
      <c r="M29" s="1209"/>
      <c r="N29" s="1209"/>
      <c r="O29" s="1209"/>
      <c r="P29" s="1209"/>
      <c r="Q29" s="1209"/>
      <c r="R29" s="1209"/>
      <c r="S29" s="1209"/>
      <c r="T29" s="1209"/>
      <c r="U29" s="1209"/>
      <c r="V29" s="1209"/>
      <c r="W29" s="1210"/>
      <c r="X29" s="668">
        <v>3</v>
      </c>
      <c r="Y29" s="669"/>
      <c r="Z29" s="668">
        <v>3</v>
      </c>
      <c r="AA29" s="670"/>
      <c r="AB29" s="668">
        <v>3</v>
      </c>
      <c r="AC29" s="669"/>
      <c r="AD29" s="604"/>
      <c r="AG29" s="656"/>
      <c r="AH29" s="656"/>
    </row>
    <row r="30" spans="1:34" ht="39" customHeight="1">
      <c r="A30" s="605"/>
      <c r="B30" s="1219"/>
      <c r="C30" s="1138"/>
      <c r="D30" s="1233"/>
      <c r="E30" s="1235"/>
      <c r="F30" s="1230"/>
      <c r="G30" s="1225"/>
      <c r="H30" s="1225"/>
      <c r="I30" s="1226"/>
      <c r="J30" s="666"/>
      <c r="K30" s="981" t="s">
        <v>1420</v>
      </c>
      <c r="L30" s="981"/>
      <c r="M30" s="981"/>
      <c r="N30" s="981"/>
      <c r="O30" s="981"/>
      <c r="P30" s="981"/>
      <c r="Q30" s="981"/>
      <c r="R30" s="981"/>
      <c r="S30" s="981"/>
      <c r="T30" s="981"/>
      <c r="U30" s="981"/>
      <c r="V30" s="981"/>
      <c r="W30" s="982"/>
      <c r="X30" s="672"/>
      <c r="Y30" s="673"/>
      <c r="Z30" s="672"/>
      <c r="AA30" s="674"/>
      <c r="AB30" s="672"/>
      <c r="AC30" s="673"/>
      <c r="AD30" s="604"/>
      <c r="AG30" s="656"/>
      <c r="AH30" s="656"/>
    </row>
    <row r="31" spans="1:34" ht="24.75" customHeight="1">
      <c r="A31" s="605"/>
      <c r="B31" s="1219"/>
      <c r="C31" s="1138"/>
      <c r="D31" s="1233"/>
      <c r="E31" s="1235"/>
      <c r="F31" s="1229" t="s">
        <v>1421</v>
      </c>
      <c r="G31" s="1227"/>
      <c r="H31" s="1227"/>
      <c r="I31" s="1228"/>
      <c r="J31" s="663">
        <v>4</v>
      </c>
      <c r="K31" s="1227" t="s">
        <v>1422</v>
      </c>
      <c r="L31" s="1227"/>
      <c r="M31" s="1227"/>
      <c r="N31" s="1227"/>
      <c r="O31" s="1227"/>
      <c r="P31" s="1227"/>
      <c r="Q31" s="1227"/>
      <c r="R31" s="1227"/>
      <c r="S31" s="1227"/>
      <c r="T31" s="1227"/>
      <c r="U31" s="1227"/>
      <c r="V31" s="1227"/>
      <c r="W31" s="1228"/>
      <c r="X31" s="675">
        <v>4</v>
      </c>
      <c r="Y31" s="676"/>
      <c r="Z31" s="675">
        <v>4</v>
      </c>
      <c r="AA31" s="677"/>
      <c r="AB31" s="675">
        <v>4</v>
      </c>
      <c r="AC31" s="676"/>
      <c r="AD31" s="604"/>
    </row>
    <row r="32" spans="1:34" ht="36" customHeight="1">
      <c r="A32" s="605"/>
      <c r="B32" s="1219"/>
      <c r="C32" s="1138"/>
      <c r="D32" s="1233"/>
      <c r="E32" s="1235"/>
      <c r="F32" s="1230"/>
      <c r="G32" s="1225"/>
      <c r="H32" s="1225"/>
      <c r="I32" s="1226"/>
      <c r="J32" s="657"/>
      <c r="K32" s="1225" t="s">
        <v>1423</v>
      </c>
      <c r="L32" s="1225"/>
      <c r="M32" s="1225"/>
      <c r="N32" s="1225"/>
      <c r="O32" s="1225"/>
      <c r="P32" s="1225"/>
      <c r="Q32" s="1225"/>
      <c r="R32" s="1225"/>
      <c r="S32" s="1225"/>
      <c r="T32" s="1225"/>
      <c r="U32" s="1225"/>
      <c r="V32" s="1225"/>
      <c r="W32" s="1226"/>
      <c r="X32" s="672"/>
      <c r="Y32" s="673"/>
      <c r="Z32" s="672"/>
      <c r="AA32" s="674"/>
      <c r="AB32" s="672"/>
      <c r="AC32" s="673"/>
      <c r="AD32" s="604"/>
    </row>
    <row r="33" spans="1:34" ht="44.25" customHeight="1">
      <c r="A33" s="605"/>
      <c r="B33" s="1219"/>
      <c r="C33" s="1138"/>
      <c r="D33" s="1233"/>
      <c r="E33" s="1235"/>
      <c r="F33" s="1211" t="s">
        <v>1424</v>
      </c>
      <c r="G33" s="1209"/>
      <c r="H33" s="1209"/>
      <c r="I33" s="1210"/>
      <c r="J33" s="663">
        <v>5</v>
      </c>
      <c r="K33" s="1227" t="s">
        <v>1425</v>
      </c>
      <c r="L33" s="1227"/>
      <c r="M33" s="1227"/>
      <c r="N33" s="1227"/>
      <c r="O33" s="1227"/>
      <c r="P33" s="1227"/>
      <c r="Q33" s="1227"/>
      <c r="R33" s="1227"/>
      <c r="S33" s="1227"/>
      <c r="T33" s="1227"/>
      <c r="U33" s="1227"/>
      <c r="V33" s="1227"/>
      <c r="W33" s="1228"/>
      <c r="X33" s="677">
        <v>5</v>
      </c>
      <c r="Y33" s="676"/>
      <c r="Z33" s="675">
        <v>5</v>
      </c>
      <c r="AA33" s="677"/>
      <c r="AB33" s="675">
        <v>5</v>
      </c>
      <c r="AC33" s="676"/>
      <c r="AD33" s="604"/>
    </row>
    <row r="34" spans="1:34" ht="36" customHeight="1">
      <c r="A34" s="605"/>
      <c r="B34" s="1219"/>
      <c r="C34" s="1138"/>
      <c r="D34" s="1233"/>
      <c r="E34" s="1235"/>
      <c r="F34" s="1131"/>
      <c r="G34" s="1132"/>
      <c r="H34" s="1132"/>
      <c r="I34" s="1133"/>
      <c r="J34" s="678"/>
      <c r="K34" s="1225" t="s">
        <v>1426</v>
      </c>
      <c r="L34" s="1225"/>
      <c r="M34" s="1225"/>
      <c r="N34" s="1225"/>
      <c r="O34" s="1225"/>
      <c r="P34" s="1225"/>
      <c r="Q34" s="1225"/>
      <c r="R34" s="1225"/>
      <c r="S34" s="1225"/>
      <c r="T34" s="1225"/>
      <c r="U34" s="1225"/>
      <c r="V34" s="1225"/>
      <c r="W34" s="1226"/>
      <c r="X34" s="656"/>
      <c r="Y34" s="669"/>
      <c r="Z34" s="679"/>
      <c r="AA34" s="673"/>
      <c r="AB34" s="679"/>
      <c r="AC34" s="673"/>
      <c r="AD34" s="604"/>
      <c r="AH34" s="656"/>
    </row>
    <row r="35" spans="1:34" ht="48.75" customHeight="1">
      <c r="A35" s="605"/>
      <c r="B35" s="1219"/>
      <c r="C35" s="1138"/>
      <c r="D35" s="1233"/>
      <c r="E35" s="1235"/>
      <c r="F35" s="1131"/>
      <c r="G35" s="1132"/>
      <c r="H35" s="1132"/>
      <c r="I35" s="1133"/>
      <c r="J35" s="663">
        <v>6</v>
      </c>
      <c r="K35" s="1227" t="s">
        <v>1427</v>
      </c>
      <c r="L35" s="1227"/>
      <c r="M35" s="1227"/>
      <c r="N35" s="1227"/>
      <c r="O35" s="1227"/>
      <c r="P35" s="1227"/>
      <c r="Q35" s="1227"/>
      <c r="R35" s="1227"/>
      <c r="S35" s="1227"/>
      <c r="T35" s="1227"/>
      <c r="U35" s="1227"/>
      <c r="V35" s="1227"/>
      <c r="W35" s="1228"/>
      <c r="X35" s="680">
        <v>6</v>
      </c>
      <c r="Y35" s="676"/>
      <c r="Z35" s="677">
        <v>6</v>
      </c>
      <c r="AA35" s="677"/>
      <c r="AB35" s="675">
        <v>6</v>
      </c>
      <c r="AC35" s="676"/>
      <c r="AD35" s="604"/>
      <c r="AG35" s="656"/>
      <c r="AH35" s="656"/>
    </row>
    <row r="36" spans="1:34" ht="76.5" customHeight="1">
      <c r="A36" s="605"/>
      <c r="B36" s="1219"/>
      <c r="C36" s="1138"/>
      <c r="D36" s="1233"/>
      <c r="E36" s="1235"/>
      <c r="F36" s="983"/>
      <c r="G36" s="981"/>
      <c r="H36" s="981"/>
      <c r="I36" s="982"/>
      <c r="J36" s="635"/>
      <c r="K36" s="1225" t="s">
        <v>1428</v>
      </c>
      <c r="L36" s="1225"/>
      <c r="M36" s="1225"/>
      <c r="N36" s="1225"/>
      <c r="O36" s="1225"/>
      <c r="P36" s="1225"/>
      <c r="Q36" s="1225"/>
      <c r="R36" s="1225"/>
      <c r="S36" s="1225"/>
      <c r="T36" s="1225"/>
      <c r="U36" s="1225"/>
      <c r="V36" s="1225"/>
      <c r="W36" s="1226"/>
      <c r="X36" s="672"/>
      <c r="Y36" s="673"/>
      <c r="Z36" s="674"/>
      <c r="AA36" s="674"/>
      <c r="AB36" s="672"/>
      <c r="AC36" s="673"/>
      <c r="AD36" s="604"/>
      <c r="AG36" s="656"/>
      <c r="AH36" s="656"/>
    </row>
    <row r="37" spans="1:34" ht="60" customHeight="1">
      <c r="A37" s="605"/>
      <c r="B37" s="1218" t="s">
        <v>1429</v>
      </c>
      <c r="C37" s="1137" t="s">
        <v>1430</v>
      </c>
      <c r="D37" s="1232" t="s">
        <v>1431</v>
      </c>
      <c r="E37" s="1234" t="s">
        <v>1432</v>
      </c>
      <c r="F37" s="1229" t="s">
        <v>1433</v>
      </c>
      <c r="G37" s="1227"/>
      <c r="H37" s="1227"/>
      <c r="I37" s="1228"/>
      <c r="J37" s="510">
        <v>7</v>
      </c>
      <c r="K37" s="1227" t="s">
        <v>1434</v>
      </c>
      <c r="L37" s="1227"/>
      <c r="M37" s="1227"/>
      <c r="N37" s="1227"/>
      <c r="O37" s="1227"/>
      <c r="P37" s="1227"/>
      <c r="Q37" s="1227"/>
      <c r="R37" s="1227"/>
      <c r="S37" s="1227"/>
      <c r="T37" s="1227"/>
      <c r="U37" s="1227"/>
      <c r="V37" s="1227"/>
      <c r="W37" s="1228"/>
      <c r="X37" s="668">
        <v>7</v>
      </c>
      <c r="Y37" s="669"/>
      <c r="Z37" s="668">
        <v>7</v>
      </c>
      <c r="AA37" s="670"/>
      <c r="AB37" s="668">
        <v>7</v>
      </c>
      <c r="AC37" s="669"/>
      <c r="AD37" s="604"/>
      <c r="AG37" s="656"/>
      <c r="AH37" s="656"/>
    </row>
    <row r="38" spans="1:34" ht="81.75" customHeight="1">
      <c r="A38" s="605"/>
      <c r="B38" s="1219"/>
      <c r="C38" s="1138"/>
      <c r="D38" s="1233"/>
      <c r="E38" s="1235"/>
      <c r="F38" s="1230"/>
      <c r="G38" s="1225"/>
      <c r="H38" s="1225"/>
      <c r="I38" s="1226"/>
      <c r="J38" s="678"/>
      <c r="K38" s="1225" t="s">
        <v>1435</v>
      </c>
      <c r="L38" s="1225"/>
      <c r="M38" s="1225"/>
      <c r="N38" s="1225"/>
      <c r="O38" s="1225"/>
      <c r="P38" s="1225"/>
      <c r="Q38" s="1225"/>
      <c r="R38" s="1225"/>
      <c r="S38" s="1225"/>
      <c r="T38" s="1225"/>
      <c r="U38" s="1225"/>
      <c r="V38" s="1225"/>
      <c r="W38" s="1226"/>
      <c r="X38" s="668"/>
      <c r="Y38" s="669"/>
      <c r="Z38" s="668"/>
      <c r="AA38" s="670"/>
      <c r="AB38" s="668"/>
      <c r="AC38" s="669"/>
      <c r="AD38" s="604"/>
      <c r="AG38" s="656"/>
      <c r="AH38" s="656"/>
    </row>
    <row r="39" spans="1:34" ht="41.25" customHeight="1">
      <c r="A39" s="605"/>
      <c r="B39" s="1219"/>
      <c r="C39" s="1138"/>
      <c r="D39" s="1233"/>
      <c r="E39" s="1235"/>
      <c r="F39" s="1229" t="s">
        <v>1436</v>
      </c>
      <c r="G39" s="1227"/>
      <c r="H39" s="1227"/>
      <c r="I39" s="1228"/>
      <c r="J39" s="662">
        <v>8</v>
      </c>
      <c r="K39" s="1227" t="s">
        <v>1437</v>
      </c>
      <c r="L39" s="1227"/>
      <c r="M39" s="1227"/>
      <c r="N39" s="1227"/>
      <c r="O39" s="1227"/>
      <c r="P39" s="1227"/>
      <c r="Q39" s="1227"/>
      <c r="R39" s="1227"/>
      <c r="S39" s="1227"/>
      <c r="T39" s="1227"/>
      <c r="U39" s="1227"/>
      <c r="V39" s="1227"/>
      <c r="W39" s="1228"/>
      <c r="X39" s="675">
        <v>8</v>
      </c>
      <c r="Y39" s="676"/>
      <c r="Z39" s="675">
        <v>8</v>
      </c>
      <c r="AA39" s="677"/>
      <c r="AB39" s="675">
        <v>8</v>
      </c>
      <c r="AC39" s="676"/>
      <c r="AD39" s="604"/>
      <c r="AG39" s="656"/>
      <c r="AH39" s="656"/>
    </row>
    <row r="40" spans="1:34" ht="51" customHeight="1">
      <c r="A40" s="605"/>
      <c r="B40" s="1219"/>
      <c r="C40" s="1138"/>
      <c r="D40" s="1233"/>
      <c r="E40" s="1235"/>
      <c r="F40" s="1230"/>
      <c r="G40" s="1225"/>
      <c r="H40" s="1225"/>
      <c r="I40" s="1226"/>
      <c r="J40" s="671"/>
      <c r="K40" s="1225" t="s">
        <v>1438</v>
      </c>
      <c r="L40" s="1225"/>
      <c r="M40" s="1225"/>
      <c r="N40" s="1225"/>
      <c r="O40" s="1225"/>
      <c r="P40" s="1225"/>
      <c r="Q40" s="1225"/>
      <c r="R40" s="1225"/>
      <c r="S40" s="1225"/>
      <c r="T40" s="1225"/>
      <c r="U40" s="1225"/>
      <c r="V40" s="1225"/>
      <c r="W40" s="1226"/>
      <c r="X40" s="672"/>
      <c r="Y40" s="673"/>
      <c r="Z40" s="672"/>
      <c r="AA40" s="674"/>
      <c r="AB40" s="672"/>
      <c r="AC40" s="673"/>
      <c r="AD40" s="604"/>
      <c r="AG40" s="656"/>
      <c r="AH40" s="656"/>
    </row>
    <row r="41" spans="1:34" ht="62.25" customHeight="1">
      <c r="A41" s="605"/>
      <c r="B41" s="1219"/>
      <c r="C41" s="1138"/>
      <c r="D41" s="1233"/>
      <c r="E41" s="1235"/>
      <c r="F41" s="1229" t="s">
        <v>1439</v>
      </c>
      <c r="G41" s="1227"/>
      <c r="H41" s="1227"/>
      <c r="I41" s="1228"/>
      <c r="J41" s="510">
        <v>9</v>
      </c>
      <c r="K41" s="1227" t="s">
        <v>1440</v>
      </c>
      <c r="L41" s="1227"/>
      <c r="M41" s="1227"/>
      <c r="N41" s="1227"/>
      <c r="O41" s="1227"/>
      <c r="P41" s="1227"/>
      <c r="Q41" s="1227"/>
      <c r="R41" s="1227"/>
      <c r="S41" s="1227"/>
      <c r="T41" s="1227"/>
      <c r="U41" s="1227"/>
      <c r="V41" s="1227"/>
      <c r="W41" s="1228"/>
      <c r="X41" s="668">
        <v>9</v>
      </c>
      <c r="Y41" s="669"/>
      <c r="Z41" s="668">
        <v>9</v>
      </c>
      <c r="AA41" s="670"/>
      <c r="AB41" s="668">
        <v>9</v>
      </c>
      <c r="AC41" s="669"/>
      <c r="AD41" s="604"/>
      <c r="AG41" s="656"/>
      <c r="AH41" s="656"/>
    </row>
    <row r="42" spans="1:34" ht="54" customHeight="1">
      <c r="A42" s="605"/>
      <c r="B42" s="1219"/>
      <c r="C42" s="1138"/>
      <c r="D42" s="1233"/>
      <c r="E42" s="1235"/>
      <c r="F42" s="1231"/>
      <c r="G42" s="1223"/>
      <c r="H42" s="1223"/>
      <c r="I42" s="1224"/>
      <c r="J42" s="678"/>
      <c r="K42" s="1223" t="s">
        <v>1441</v>
      </c>
      <c r="L42" s="1223"/>
      <c r="M42" s="1223"/>
      <c r="N42" s="1223"/>
      <c r="O42" s="1223"/>
      <c r="P42" s="1223"/>
      <c r="Q42" s="1223"/>
      <c r="R42" s="1223"/>
      <c r="S42" s="1223"/>
      <c r="T42" s="1223"/>
      <c r="U42" s="1223"/>
      <c r="V42" s="1223"/>
      <c r="W42" s="1224"/>
      <c r="X42" s="668"/>
      <c r="Y42" s="669"/>
      <c r="Z42" s="668"/>
      <c r="AA42" s="670"/>
      <c r="AB42" s="668"/>
      <c r="AC42" s="669"/>
      <c r="AD42" s="604"/>
      <c r="AH42" s="656"/>
    </row>
    <row r="43" spans="1:34" ht="57.75" customHeight="1">
      <c r="A43" s="605"/>
      <c r="B43" s="1219"/>
      <c r="C43" s="1138"/>
      <c r="D43" s="1221" t="s">
        <v>1442</v>
      </c>
      <c r="E43" s="1125" t="s">
        <v>1117</v>
      </c>
      <c r="F43" s="1211" t="s">
        <v>1443</v>
      </c>
      <c r="G43" s="1209"/>
      <c r="H43" s="1209"/>
      <c r="I43" s="1210"/>
      <c r="J43" s="663">
        <v>10</v>
      </c>
      <c r="K43" s="1227" t="s">
        <v>1444</v>
      </c>
      <c r="L43" s="1227"/>
      <c r="M43" s="1227"/>
      <c r="N43" s="1227"/>
      <c r="O43" s="1227"/>
      <c r="P43" s="1227"/>
      <c r="Q43" s="1227"/>
      <c r="R43" s="1227"/>
      <c r="S43" s="1227"/>
      <c r="T43" s="1227"/>
      <c r="U43" s="1227"/>
      <c r="V43" s="1227"/>
      <c r="W43" s="1228"/>
      <c r="X43" s="675">
        <v>10</v>
      </c>
      <c r="Y43" s="676"/>
      <c r="Z43" s="675">
        <v>10</v>
      </c>
      <c r="AA43" s="677"/>
      <c r="AB43" s="675">
        <v>10</v>
      </c>
      <c r="AC43" s="676"/>
      <c r="AD43" s="604"/>
      <c r="AG43" s="656"/>
      <c r="AH43" s="656"/>
    </row>
    <row r="44" spans="1:34" ht="63.75" customHeight="1">
      <c r="A44" s="605"/>
      <c r="B44" s="1220"/>
      <c r="C44" s="1139"/>
      <c r="D44" s="1222"/>
      <c r="E44" s="1127"/>
      <c r="F44" s="983"/>
      <c r="G44" s="981"/>
      <c r="H44" s="981"/>
      <c r="I44" s="982"/>
      <c r="J44" s="657"/>
      <c r="K44" s="1225" t="s">
        <v>1445</v>
      </c>
      <c r="L44" s="1225"/>
      <c r="M44" s="1225"/>
      <c r="N44" s="1225"/>
      <c r="O44" s="1225"/>
      <c r="P44" s="1225"/>
      <c r="Q44" s="1225"/>
      <c r="R44" s="1225"/>
      <c r="S44" s="1225"/>
      <c r="T44" s="1225"/>
      <c r="U44" s="1225"/>
      <c r="V44" s="1225"/>
      <c r="W44" s="1226"/>
      <c r="X44" s="672"/>
      <c r="Y44" s="673"/>
      <c r="Z44" s="672"/>
      <c r="AA44" s="681"/>
      <c r="AB44" s="672"/>
      <c r="AC44" s="673"/>
      <c r="AD44" s="604"/>
      <c r="AG44" s="656"/>
      <c r="AH44" s="656"/>
    </row>
    <row r="45" spans="1:34" ht="16.5" customHeight="1" thickBot="1">
      <c r="A45" s="682"/>
      <c r="B45" s="683"/>
      <c r="C45" s="683"/>
      <c r="D45" s="683"/>
      <c r="E45" s="683"/>
      <c r="F45" s="684"/>
      <c r="G45" s="684"/>
      <c r="H45" s="684"/>
      <c r="I45" s="684"/>
      <c r="J45" s="685"/>
      <c r="K45" s="684"/>
      <c r="L45" s="684"/>
      <c r="M45" s="684"/>
      <c r="N45" s="684"/>
      <c r="O45" s="684"/>
      <c r="P45" s="684"/>
      <c r="Q45" s="684"/>
      <c r="R45" s="684"/>
      <c r="S45" s="684"/>
      <c r="T45" s="684"/>
      <c r="U45" s="684"/>
      <c r="V45" s="684"/>
      <c r="W45" s="684"/>
      <c r="X45" s="686"/>
      <c r="Y45" s="687"/>
      <c r="Z45" s="686"/>
      <c r="AA45" s="686"/>
      <c r="AB45" s="686"/>
      <c r="AC45" s="687"/>
      <c r="AD45" s="688"/>
    </row>
    <row r="46" spans="1:34" ht="16.5" customHeight="1">
      <c r="B46" s="528"/>
      <c r="C46" s="528"/>
      <c r="D46" s="528"/>
      <c r="E46" s="528"/>
      <c r="F46" s="511"/>
      <c r="G46" s="511"/>
      <c r="H46" s="511"/>
      <c r="I46" s="511"/>
      <c r="J46" s="640"/>
      <c r="K46" s="511"/>
      <c r="L46" s="511"/>
      <c r="M46" s="511"/>
      <c r="N46" s="511"/>
      <c r="O46" s="511"/>
      <c r="P46" s="511"/>
      <c r="Q46" s="511"/>
      <c r="R46" s="511"/>
      <c r="S46" s="511"/>
      <c r="T46" s="511"/>
      <c r="U46" s="511"/>
      <c r="V46" s="511"/>
      <c r="W46" s="511"/>
      <c r="X46" s="670"/>
      <c r="Y46" s="641"/>
      <c r="Z46" s="670"/>
      <c r="AA46" s="670"/>
      <c r="AB46" s="670"/>
      <c r="AC46" s="641"/>
      <c r="AD46" s="689" t="s">
        <v>1170</v>
      </c>
    </row>
    <row r="47" spans="1:34" ht="16.5" customHeight="1" thickBot="1">
      <c r="Z47" s="585"/>
      <c r="AD47" s="586" t="s">
        <v>1372</v>
      </c>
    </row>
    <row r="48" spans="1:34" ht="16.5" customHeight="1">
      <c r="A48" s="587"/>
      <c r="B48" s="588"/>
      <c r="C48" s="588"/>
      <c r="D48" s="588"/>
      <c r="E48" s="588"/>
      <c r="F48" s="589"/>
      <c r="G48" s="589"/>
      <c r="H48" s="589"/>
      <c r="I48" s="589"/>
      <c r="J48" s="589"/>
      <c r="K48" s="1201" t="s">
        <v>1446</v>
      </c>
      <c r="L48" s="1201"/>
      <c r="M48" s="1201"/>
      <c r="N48" s="1201"/>
      <c r="O48" s="1201"/>
      <c r="P48" s="1201"/>
      <c r="Q48" s="1201"/>
      <c r="R48" s="1201"/>
      <c r="S48" s="1201"/>
      <c r="T48" s="1201"/>
      <c r="U48" s="1201"/>
      <c r="V48" s="1201"/>
      <c r="W48" s="1201"/>
      <c r="X48" s="1201"/>
      <c r="Y48" s="1201"/>
      <c r="Z48" s="1201"/>
      <c r="AA48" s="1201"/>
      <c r="AB48" s="1201"/>
      <c r="AC48" s="1203" t="s">
        <v>1447</v>
      </c>
      <c r="AD48" s="1204"/>
    </row>
    <row r="49" spans="1:45" ht="16.5" customHeight="1">
      <c r="A49" s="590"/>
      <c r="B49" s="591"/>
      <c r="C49" s="591"/>
      <c r="D49" s="591"/>
      <c r="E49" s="591"/>
      <c r="F49" s="592"/>
      <c r="G49" s="592"/>
      <c r="H49" s="592"/>
      <c r="I49" s="592"/>
      <c r="J49" s="592"/>
      <c r="K49" s="1202"/>
      <c r="L49" s="1202"/>
      <c r="M49" s="1202"/>
      <c r="N49" s="1202"/>
      <c r="O49" s="1202"/>
      <c r="P49" s="1202"/>
      <c r="Q49" s="1202"/>
      <c r="R49" s="1202"/>
      <c r="S49" s="1202"/>
      <c r="T49" s="1202"/>
      <c r="U49" s="1202"/>
      <c r="V49" s="1202"/>
      <c r="W49" s="1202"/>
      <c r="X49" s="1202"/>
      <c r="Y49" s="1202"/>
      <c r="Z49" s="1202"/>
      <c r="AA49" s="1202"/>
      <c r="AB49" s="1202"/>
      <c r="AC49" s="1205"/>
      <c r="AD49" s="1206"/>
    </row>
    <row r="50" spans="1:45" ht="15" customHeight="1">
      <c r="A50" s="605"/>
      <c r="B50" s="690"/>
      <c r="C50" s="690"/>
      <c r="D50" s="690"/>
      <c r="E50" s="690"/>
      <c r="F50" s="691"/>
      <c r="G50" s="691"/>
      <c r="H50" s="692"/>
      <c r="I50" s="692"/>
      <c r="J50" s="692"/>
      <c r="K50" s="692"/>
      <c r="L50" s="692"/>
      <c r="M50" s="692"/>
      <c r="N50" s="692"/>
      <c r="O50" s="692"/>
      <c r="P50" s="692"/>
      <c r="Q50" s="692"/>
      <c r="R50" s="692"/>
      <c r="S50" s="692"/>
      <c r="T50" s="692"/>
      <c r="U50" s="692"/>
      <c r="V50" s="692"/>
      <c r="W50" s="692"/>
      <c r="X50" s="641"/>
      <c r="Y50" s="641"/>
      <c r="Z50" s="670"/>
      <c r="AA50" s="641"/>
      <c r="AB50" s="641"/>
      <c r="AC50" s="641"/>
      <c r="AD50" s="604"/>
    </row>
    <row r="51" spans="1:45" ht="59.25" customHeight="1">
      <c r="A51" s="605"/>
      <c r="B51" s="1218" t="s">
        <v>1429</v>
      </c>
      <c r="C51" s="1137" t="s">
        <v>1430</v>
      </c>
      <c r="D51" s="1221" t="s">
        <v>1442</v>
      </c>
      <c r="E51" s="1125" t="s">
        <v>1117</v>
      </c>
      <c r="F51" s="1211" t="s">
        <v>1443</v>
      </c>
      <c r="G51" s="1209"/>
      <c r="H51" s="1209"/>
      <c r="I51" s="1210"/>
      <c r="J51" s="640">
        <v>11</v>
      </c>
      <c r="K51" s="1223" t="s">
        <v>1448</v>
      </c>
      <c r="L51" s="1223"/>
      <c r="M51" s="1223"/>
      <c r="N51" s="1223"/>
      <c r="O51" s="1223"/>
      <c r="P51" s="1223"/>
      <c r="Q51" s="1223"/>
      <c r="R51" s="1223"/>
      <c r="S51" s="1223"/>
      <c r="T51" s="1223"/>
      <c r="U51" s="1223"/>
      <c r="V51" s="1223"/>
      <c r="W51" s="1224"/>
      <c r="X51" s="675">
        <v>11</v>
      </c>
      <c r="Y51" s="676"/>
      <c r="Z51" s="675">
        <v>11</v>
      </c>
      <c r="AA51" s="677"/>
      <c r="AB51" s="675">
        <v>11</v>
      </c>
      <c r="AC51" s="676"/>
      <c r="AD51" s="604"/>
      <c r="AG51" s="656"/>
      <c r="AH51" s="656"/>
    </row>
    <row r="52" spans="1:45" ht="59.25" customHeight="1">
      <c r="A52" s="605"/>
      <c r="B52" s="1219"/>
      <c r="C52" s="1138"/>
      <c r="D52" s="1222"/>
      <c r="E52" s="1127"/>
      <c r="F52" s="983"/>
      <c r="G52" s="981"/>
      <c r="H52" s="981"/>
      <c r="I52" s="982"/>
      <c r="J52" s="660"/>
      <c r="K52" s="1225" t="s">
        <v>1449</v>
      </c>
      <c r="L52" s="1225"/>
      <c r="M52" s="1225"/>
      <c r="N52" s="1225"/>
      <c r="O52" s="1225"/>
      <c r="P52" s="1225"/>
      <c r="Q52" s="1225"/>
      <c r="R52" s="1225"/>
      <c r="S52" s="1225"/>
      <c r="T52" s="1225"/>
      <c r="U52" s="1225"/>
      <c r="V52" s="1225"/>
      <c r="W52" s="1226"/>
      <c r="X52" s="672"/>
      <c r="Y52" s="673"/>
      <c r="Z52" s="672"/>
      <c r="AA52" s="674"/>
      <c r="AB52" s="672"/>
      <c r="AC52" s="673"/>
      <c r="AD52" s="604"/>
      <c r="AG52" s="656"/>
      <c r="AH52" s="656"/>
    </row>
    <row r="53" spans="1:45" ht="56.25" customHeight="1">
      <c r="A53" s="605"/>
      <c r="B53" s="1219"/>
      <c r="C53" s="1138"/>
      <c r="D53" s="1218" t="s">
        <v>1450</v>
      </c>
      <c r="E53" s="1137" t="s">
        <v>1451</v>
      </c>
      <c r="F53" s="1209" t="s">
        <v>1452</v>
      </c>
      <c r="G53" s="1209"/>
      <c r="H53" s="1209"/>
      <c r="I53" s="1210"/>
      <c r="J53" s="663">
        <v>12</v>
      </c>
      <c r="K53" s="985" t="s">
        <v>1453</v>
      </c>
      <c r="L53" s="1209"/>
      <c r="M53" s="1209"/>
      <c r="N53" s="1209"/>
      <c r="O53" s="1209"/>
      <c r="P53" s="1209"/>
      <c r="Q53" s="1209"/>
      <c r="R53" s="1209"/>
      <c r="S53" s="1209"/>
      <c r="T53" s="1209"/>
      <c r="U53" s="1209"/>
      <c r="V53" s="1209"/>
      <c r="W53" s="1210"/>
      <c r="X53" s="675">
        <v>12</v>
      </c>
      <c r="Y53" s="676"/>
      <c r="Z53" s="675">
        <v>12</v>
      </c>
      <c r="AA53" s="693"/>
      <c r="AB53" s="675">
        <v>12</v>
      </c>
      <c r="AC53" s="676"/>
      <c r="AD53" s="604"/>
    </row>
    <row r="54" spans="1:45" ht="66.95" customHeight="1">
      <c r="A54" s="605"/>
      <c r="B54" s="1219"/>
      <c r="C54" s="1138"/>
      <c r="D54" s="1219"/>
      <c r="E54" s="1138"/>
      <c r="F54" s="1140"/>
      <c r="G54" s="1140"/>
      <c r="H54" s="1140"/>
      <c r="I54" s="1141"/>
      <c r="J54" s="657"/>
      <c r="K54" s="981" t="s">
        <v>1454</v>
      </c>
      <c r="L54" s="981"/>
      <c r="M54" s="981"/>
      <c r="N54" s="981"/>
      <c r="O54" s="981"/>
      <c r="P54" s="981"/>
      <c r="Q54" s="981"/>
      <c r="R54" s="981"/>
      <c r="S54" s="981"/>
      <c r="T54" s="981"/>
      <c r="U54" s="981"/>
      <c r="V54" s="981"/>
      <c r="W54" s="982"/>
      <c r="X54" s="679"/>
      <c r="Y54" s="673"/>
      <c r="Z54" s="679"/>
      <c r="AA54" s="614"/>
      <c r="AB54" s="679"/>
      <c r="AC54" s="673"/>
      <c r="AD54" s="604"/>
      <c r="AH54" s="603"/>
      <c r="AI54" s="603"/>
      <c r="AK54" s="694"/>
      <c r="AL54" s="603"/>
      <c r="AM54" s="603"/>
      <c r="AN54" s="603"/>
      <c r="AP54" s="603"/>
      <c r="AQ54" s="603"/>
      <c r="AR54" s="603"/>
      <c r="AS54" s="603"/>
    </row>
    <row r="55" spans="1:45" ht="27.75" customHeight="1">
      <c r="A55" s="605"/>
      <c r="B55" s="1219"/>
      <c r="C55" s="1138"/>
      <c r="D55" s="1219"/>
      <c r="E55" s="1138"/>
      <c r="F55" s="1212" t="s">
        <v>1455</v>
      </c>
      <c r="G55" s="1213"/>
      <c r="H55" s="1213"/>
      <c r="I55" s="1214"/>
      <c r="J55" s="663">
        <v>13</v>
      </c>
      <c r="K55" s="985" t="s">
        <v>1456</v>
      </c>
      <c r="L55" s="985"/>
      <c r="M55" s="985"/>
      <c r="N55" s="985"/>
      <c r="O55" s="985"/>
      <c r="P55" s="985"/>
      <c r="Q55" s="985"/>
      <c r="R55" s="985"/>
      <c r="S55" s="985"/>
      <c r="T55" s="985"/>
      <c r="U55" s="985"/>
      <c r="V55" s="985"/>
      <c r="W55" s="986"/>
      <c r="X55" s="695">
        <v>13</v>
      </c>
      <c r="Y55" s="696"/>
      <c r="Z55" s="695">
        <v>13</v>
      </c>
      <c r="AA55" s="697"/>
      <c r="AB55" s="695">
        <v>13</v>
      </c>
      <c r="AC55" s="696"/>
      <c r="AD55" s="604"/>
      <c r="AH55" s="603"/>
      <c r="AI55" s="603"/>
      <c r="AK55" s="694"/>
      <c r="AL55" s="603"/>
      <c r="AM55" s="603"/>
      <c r="AN55" s="603"/>
      <c r="AP55" s="603"/>
      <c r="AQ55" s="603"/>
      <c r="AR55" s="603"/>
      <c r="AS55" s="603"/>
    </row>
    <row r="56" spans="1:45" ht="39.75" customHeight="1">
      <c r="A56" s="605"/>
      <c r="B56" s="1219"/>
      <c r="C56" s="1138"/>
      <c r="D56" s="1219"/>
      <c r="E56" s="1138"/>
      <c r="F56" s="1215"/>
      <c r="G56" s="1216"/>
      <c r="H56" s="1216"/>
      <c r="I56" s="1217"/>
      <c r="J56" s="666"/>
      <c r="K56" s="981" t="s">
        <v>1457</v>
      </c>
      <c r="L56" s="981"/>
      <c r="M56" s="981"/>
      <c r="N56" s="981"/>
      <c r="O56" s="981"/>
      <c r="P56" s="981"/>
      <c r="Q56" s="981"/>
      <c r="R56" s="981"/>
      <c r="S56" s="981"/>
      <c r="T56" s="981"/>
      <c r="U56" s="981"/>
      <c r="V56" s="981"/>
      <c r="W56" s="982"/>
      <c r="X56" s="679"/>
      <c r="Y56" s="673"/>
      <c r="Z56" s="679"/>
      <c r="AA56" s="614"/>
      <c r="AB56" s="679"/>
      <c r="AC56" s="673"/>
      <c r="AD56" s="604"/>
      <c r="AH56" s="603"/>
      <c r="AI56" s="603"/>
      <c r="AK56" s="694"/>
      <c r="AL56" s="603"/>
      <c r="AM56" s="603"/>
      <c r="AN56" s="603"/>
      <c r="AP56" s="603"/>
      <c r="AQ56" s="603"/>
      <c r="AR56" s="603"/>
      <c r="AS56" s="603"/>
    </row>
    <row r="57" spans="1:45" ht="69.95" customHeight="1">
      <c r="A57" s="605"/>
      <c r="B57" s="1219"/>
      <c r="C57" s="1138"/>
      <c r="D57" s="1219"/>
      <c r="E57" s="1138"/>
      <c r="F57" s="984" t="s">
        <v>1458</v>
      </c>
      <c r="G57" s="1209"/>
      <c r="H57" s="1209"/>
      <c r="I57" s="1210"/>
      <c r="J57" s="663">
        <v>14</v>
      </c>
      <c r="K57" s="1209" t="s">
        <v>1459</v>
      </c>
      <c r="L57" s="1209"/>
      <c r="M57" s="1209"/>
      <c r="N57" s="1209"/>
      <c r="O57" s="1209"/>
      <c r="P57" s="1209"/>
      <c r="Q57" s="1209"/>
      <c r="R57" s="1209"/>
      <c r="S57" s="1209"/>
      <c r="T57" s="1209"/>
      <c r="U57" s="1209"/>
      <c r="V57" s="1209"/>
      <c r="W57" s="1210"/>
      <c r="X57" s="695">
        <v>14</v>
      </c>
      <c r="Y57" s="696"/>
      <c r="Z57" s="695">
        <v>14</v>
      </c>
      <c r="AA57" s="697"/>
      <c r="AB57" s="695">
        <v>14</v>
      </c>
      <c r="AC57" s="696"/>
      <c r="AD57" s="604"/>
      <c r="AH57" s="603"/>
      <c r="AI57" s="603"/>
      <c r="AK57" s="694"/>
      <c r="AL57" s="603"/>
      <c r="AM57" s="603"/>
      <c r="AN57" s="603"/>
      <c r="AP57" s="603"/>
      <c r="AQ57" s="603"/>
      <c r="AR57" s="603"/>
      <c r="AS57" s="603"/>
    </row>
    <row r="58" spans="1:45" ht="77.25" customHeight="1">
      <c r="A58" s="605"/>
      <c r="B58" s="1219"/>
      <c r="C58" s="1138"/>
      <c r="D58" s="1219"/>
      <c r="E58" s="1138"/>
      <c r="F58" s="983"/>
      <c r="G58" s="981"/>
      <c r="H58" s="981"/>
      <c r="I58" s="982"/>
      <c r="J58" s="658"/>
      <c r="K58" s="981" t="s">
        <v>1353</v>
      </c>
      <c r="L58" s="981"/>
      <c r="M58" s="981"/>
      <c r="N58" s="981"/>
      <c r="O58" s="981"/>
      <c r="P58" s="981"/>
      <c r="Q58" s="981"/>
      <c r="R58" s="981"/>
      <c r="S58" s="981"/>
      <c r="T58" s="981"/>
      <c r="U58" s="981"/>
      <c r="V58" s="981"/>
      <c r="W58" s="982"/>
      <c r="X58" s="679"/>
      <c r="Y58" s="673"/>
      <c r="Z58" s="679"/>
      <c r="AA58" s="614"/>
      <c r="AB58" s="679"/>
      <c r="AC58" s="673"/>
      <c r="AD58" s="604"/>
    </row>
    <row r="59" spans="1:45" ht="72" customHeight="1">
      <c r="A59" s="605"/>
      <c r="B59" s="1219"/>
      <c r="C59" s="1138"/>
      <c r="D59" s="1219"/>
      <c r="E59" s="1138"/>
      <c r="F59" s="1211" t="s">
        <v>1460</v>
      </c>
      <c r="G59" s="1209"/>
      <c r="H59" s="1209"/>
      <c r="I59" s="1210"/>
      <c r="J59" s="664">
        <v>15</v>
      </c>
      <c r="K59" s="1209" t="s">
        <v>1461</v>
      </c>
      <c r="L59" s="1209"/>
      <c r="M59" s="1209"/>
      <c r="N59" s="1209"/>
      <c r="O59" s="1209"/>
      <c r="P59" s="1209"/>
      <c r="Q59" s="1209"/>
      <c r="R59" s="1209"/>
      <c r="S59" s="1209"/>
      <c r="T59" s="1209"/>
      <c r="U59" s="1209"/>
      <c r="V59" s="1209"/>
      <c r="W59" s="1210"/>
      <c r="X59" s="695">
        <v>15</v>
      </c>
      <c r="Y59" s="696"/>
      <c r="Z59" s="695">
        <v>15</v>
      </c>
      <c r="AA59" s="697"/>
      <c r="AB59" s="695">
        <v>15</v>
      </c>
      <c r="AC59" s="696"/>
      <c r="AD59" s="604"/>
    </row>
    <row r="60" spans="1:45" ht="84" customHeight="1">
      <c r="A60" s="605"/>
      <c r="B60" s="1219"/>
      <c r="C60" s="1138"/>
      <c r="D60" s="1219"/>
      <c r="E60" s="1138"/>
      <c r="F60" s="983"/>
      <c r="G60" s="981"/>
      <c r="H60" s="981"/>
      <c r="I60" s="982"/>
      <c r="J60" s="664"/>
      <c r="K60" s="981" t="s">
        <v>1462</v>
      </c>
      <c r="L60" s="981"/>
      <c r="M60" s="981"/>
      <c r="N60" s="981"/>
      <c r="O60" s="981"/>
      <c r="P60" s="981"/>
      <c r="Q60" s="981"/>
      <c r="R60" s="981"/>
      <c r="S60" s="981"/>
      <c r="T60" s="981"/>
      <c r="U60" s="981"/>
      <c r="V60" s="981"/>
      <c r="W60" s="982"/>
      <c r="X60" s="679"/>
      <c r="Y60" s="673"/>
      <c r="Z60" s="679"/>
      <c r="AA60" s="614"/>
      <c r="AB60" s="679"/>
      <c r="AC60" s="673"/>
      <c r="AD60" s="604"/>
    </row>
    <row r="61" spans="1:45" ht="46.5" customHeight="1">
      <c r="A61" s="605"/>
      <c r="B61" s="1219"/>
      <c r="C61" s="1138"/>
      <c r="D61" s="1219"/>
      <c r="E61" s="1138"/>
      <c r="F61" s="1211" t="s">
        <v>1463</v>
      </c>
      <c r="G61" s="1209"/>
      <c r="H61" s="1209"/>
      <c r="I61" s="1210"/>
      <c r="J61" s="698">
        <v>16</v>
      </c>
      <c r="K61" s="1209" t="s">
        <v>1464</v>
      </c>
      <c r="L61" s="1209"/>
      <c r="M61" s="1209"/>
      <c r="N61" s="1209"/>
      <c r="O61" s="1209"/>
      <c r="P61" s="1209"/>
      <c r="Q61" s="1209"/>
      <c r="R61" s="1209"/>
      <c r="S61" s="1209"/>
      <c r="T61" s="1209"/>
      <c r="U61" s="1209"/>
      <c r="V61" s="1209"/>
      <c r="W61" s="1210"/>
      <c r="X61" s="695">
        <v>16</v>
      </c>
      <c r="Y61" s="696"/>
      <c r="Z61" s="695">
        <v>16</v>
      </c>
      <c r="AA61" s="697"/>
      <c r="AB61" s="695">
        <v>16</v>
      </c>
      <c r="AC61" s="696"/>
      <c r="AD61" s="604"/>
      <c r="AH61" s="603"/>
      <c r="AI61" s="603"/>
      <c r="AK61" s="694"/>
      <c r="AL61" s="603"/>
      <c r="AM61" s="603"/>
      <c r="AN61" s="603"/>
      <c r="AP61" s="603"/>
      <c r="AQ61" s="603"/>
      <c r="AR61" s="603"/>
      <c r="AS61" s="603"/>
    </row>
    <row r="62" spans="1:45" ht="46.5" customHeight="1">
      <c r="A62" s="605"/>
      <c r="B62" s="1220"/>
      <c r="C62" s="1139"/>
      <c r="D62" s="1220"/>
      <c r="E62" s="1139"/>
      <c r="F62" s="983"/>
      <c r="G62" s="981"/>
      <c r="H62" s="981"/>
      <c r="I62" s="982"/>
      <c r="J62" s="657"/>
      <c r="K62" s="981" t="s">
        <v>1361</v>
      </c>
      <c r="L62" s="981"/>
      <c r="M62" s="981"/>
      <c r="N62" s="981"/>
      <c r="O62" s="981"/>
      <c r="P62" s="981"/>
      <c r="Q62" s="981"/>
      <c r="R62" s="981"/>
      <c r="S62" s="981"/>
      <c r="T62" s="981"/>
      <c r="U62" s="981"/>
      <c r="V62" s="981"/>
      <c r="W62" s="982"/>
      <c r="X62" s="679"/>
      <c r="Y62" s="673"/>
      <c r="Z62" s="679"/>
      <c r="AA62" s="614"/>
      <c r="AB62" s="679"/>
      <c r="AC62" s="673"/>
      <c r="AD62" s="604"/>
      <c r="AH62" s="603"/>
      <c r="AI62" s="603"/>
      <c r="AK62" s="694"/>
      <c r="AL62" s="603"/>
      <c r="AM62" s="603"/>
      <c r="AN62" s="603"/>
      <c r="AP62" s="603"/>
      <c r="AQ62" s="603"/>
      <c r="AR62" s="603"/>
      <c r="AS62" s="603"/>
    </row>
    <row r="63" spans="1:45" ht="27" customHeight="1">
      <c r="A63" s="605"/>
      <c r="B63" s="436"/>
      <c r="P63" s="699" t="s">
        <v>1465</v>
      </c>
      <c r="Q63" s="700"/>
      <c r="R63" s="700"/>
      <c r="S63" s="700"/>
      <c r="T63" s="700"/>
      <c r="U63" s="700"/>
      <c r="V63" s="595"/>
      <c r="W63" s="619"/>
      <c r="X63" s="701"/>
      <c r="Y63" s="702"/>
      <c r="Z63" s="701" t="s">
        <v>1141</v>
      </c>
      <c r="AA63" s="702"/>
      <c r="AB63" s="701" t="s">
        <v>1142</v>
      </c>
      <c r="AC63" s="619"/>
      <c r="AD63" s="604"/>
      <c r="AH63" s="603"/>
      <c r="AI63" s="603"/>
      <c r="AK63" s="694"/>
      <c r="AL63" s="603"/>
      <c r="AM63" s="603"/>
      <c r="AN63" s="603"/>
      <c r="AP63" s="603"/>
      <c r="AQ63" s="603"/>
      <c r="AR63" s="603"/>
      <c r="AS63" s="603"/>
    </row>
    <row r="64" spans="1:45" ht="27" customHeight="1">
      <c r="A64" s="605"/>
      <c r="B64" s="436"/>
      <c r="P64" s="703" t="s">
        <v>1144</v>
      </c>
      <c r="Q64" s="704"/>
      <c r="R64" s="704"/>
      <c r="S64" s="704"/>
      <c r="T64" s="220"/>
      <c r="U64" s="220"/>
      <c r="V64" s="612"/>
      <c r="W64" s="705"/>
      <c r="X64" s="635"/>
      <c r="Y64" s="705"/>
      <c r="Z64" s="635"/>
      <c r="AA64" s="705"/>
      <c r="AB64" s="635"/>
      <c r="AC64" s="705"/>
      <c r="AD64" s="604"/>
      <c r="AH64" s="603"/>
      <c r="AI64" s="603"/>
      <c r="AK64" s="694"/>
      <c r="AL64" s="603"/>
      <c r="AM64" s="603"/>
      <c r="AN64" s="603"/>
      <c r="AP64" s="603"/>
      <c r="AQ64" s="603"/>
      <c r="AR64" s="603"/>
      <c r="AS64" s="603"/>
    </row>
    <row r="65" spans="1:45" ht="21" customHeight="1">
      <c r="A65" s="605"/>
      <c r="B65" s="436"/>
      <c r="I65" s="1194" t="s">
        <v>1145</v>
      </c>
      <c r="J65" s="1194"/>
      <c r="K65" s="1208" t="s">
        <v>1466</v>
      </c>
      <c r="L65" s="1208"/>
      <c r="M65" s="1208"/>
      <c r="N65" s="1208"/>
      <c r="P65" s="699" t="s">
        <v>1467</v>
      </c>
      <c r="Q65" s="700"/>
      <c r="R65" s="700"/>
      <c r="S65" s="706"/>
      <c r="T65" s="700"/>
      <c r="U65" s="700"/>
      <c r="W65" s="625"/>
      <c r="X65" s="707"/>
      <c r="Y65" s="708"/>
      <c r="Z65" s="694"/>
      <c r="AA65" s="694"/>
      <c r="AB65" s="707"/>
      <c r="AC65" s="708"/>
      <c r="AD65" s="604"/>
      <c r="AH65" s="603"/>
      <c r="AI65" s="603"/>
      <c r="AK65" s="694"/>
      <c r="AL65" s="603"/>
      <c r="AM65" s="603"/>
      <c r="AN65" s="603"/>
      <c r="AP65" s="603"/>
      <c r="AQ65" s="603"/>
      <c r="AR65" s="603"/>
      <c r="AS65" s="603"/>
    </row>
    <row r="66" spans="1:45" ht="21" customHeight="1">
      <c r="A66" s="605"/>
      <c r="B66" s="436"/>
      <c r="I66" s="1194"/>
      <c r="J66" s="1194"/>
      <c r="K66" s="1208"/>
      <c r="L66" s="1208"/>
      <c r="M66" s="1208"/>
      <c r="N66" s="1208"/>
      <c r="P66" s="703" t="s">
        <v>1148</v>
      </c>
      <c r="Q66" s="220"/>
      <c r="R66" s="220"/>
      <c r="S66" s="220"/>
      <c r="T66" s="220"/>
      <c r="U66" s="220"/>
      <c r="V66" s="612"/>
      <c r="W66" s="709"/>
      <c r="X66" s="710"/>
      <c r="Y66" s="711"/>
      <c r="Z66" s="712"/>
      <c r="AA66" s="712"/>
      <c r="AB66" s="710"/>
      <c r="AC66" s="711"/>
      <c r="AD66" s="604"/>
      <c r="AH66" s="603"/>
      <c r="AI66" s="603"/>
      <c r="AK66" s="694"/>
      <c r="AL66" s="603"/>
      <c r="AM66" s="603"/>
      <c r="AN66" s="603"/>
      <c r="AP66" s="603"/>
      <c r="AQ66" s="603"/>
      <c r="AR66" s="603"/>
      <c r="AS66" s="603"/>
    </row>
    <row r="67" spans="1:45" ht="18.75" customHeight="1">
      <c r="A67" s="605"/>
      <c r="B67" s="436"/>
      <c r="I67" s="1194" t="s">
        <v>1149</v>
      </c>
      <c r="J67" s="1194"/>
      <c r="K67" s="1173" t="s">
        <v>1150</v>
      </c>
      <c r="L67" s="1173"/>
      <c r="M67" s="1173"/>
      <c r="N67" s="1173"/>
      <c r="P67" s="713" t="s">
        <v>1468</v>
      </c>
      <c r="Q67" s="245"/>
      <c r="R67" s="245"/>
      <c r="S67" s="245"/>
      <c r="T67" s="245"/>
      <c r="U67" s="245"/>
      <c r="V67" s="595"/>
      <c r="W67" s="619"/>
      <c r="X67" s="618"/>
      <c r="Y67" s="619"/>
      <c r="Z67" s="595"/>
      <c r="AA67" s="595"/>
      <c r="AB67" s="618"/>
      <c r="AC67" s="619"/>
      <c r="AD67" s="604"/>
      <c r="AH67" s="603"/>
      <c r="AI67" s="603"/>
      <c r="AK67" s="694"/>
      <c r="AL67" s="603"/>
      <c r="AM67" s="603"/>
      <c r="AN67" s="603"/>
      <c r="AP67" s="603"/>
      <c r="AQ67" s="603"/>
      <c r="AR67" s="603"/>
      <c r="AS67" s="603"/>
    </row>
    <row r="68" spans="1:45" ht="18.75" customHeight="1">
      <c r="A68" s="605"/>
      <c r="B68" s="436"/>
      <c r="I68" s="1194"/>
      <c r="J68" s="1194"/>
      <c r="K68" s="1173"/>
      <c r="L68" s="1173"/>
      <c r="M68" s="1173"/>
      <c r="N68" s="1173"/>
      <c r="P68" s="713" t="s">
        <v>1152</v>
      </c>
      <c r="Q68" s="245"/>
      <c r="R68" s="245"/>
      <c r="S68" s="245"/>
      <c r="T68" s="245"/>
      <c r="U68" s="245"/>
      <c r="W68" s="625"/>
      <c r="X68" s="624"/>
      <c r="Y68" s="625"/>
      <c r="AB68" s="624"/>
      <c r="AC68" s="625"/>
      <c r="AD68" s="604"/>
      <c r="AH68" s="603"/>
      <c r="AI68" s="603"/>
      <c r="AK68" s="694"/>
      <c r="AL68" s="603"/>
      <c r="AM68" s="603"/>
      <c r="AN68" s="603"/>
      <c r="AP68" s="603"/>
      <c r="AQ68" s="603"/>
      <c r="AR68" s="603"/>
      <c r="AS68" s="603"/>
    </row>
    <row r="69" spans="1:45" ht="21" customHeight="1">
      <c r="A69" s="605"/>
      <c r="B69" s="436"/>
      <c r="I69" s="1194"/>
      <c r="J69" s="1194"/>
      <c r="K69" s="1173"/>
      <c r="L69" s="1173"/>
      <c r="M69" s="1173"/>
      <c r="N69" s="1173"/>
      <c r="P69" s="713"/>
      <c r="Q69" s="245"/>
      <c r="R69" s="245"/>
      <c r="S69" s="245"/>
      <c r="T69" s="245"/>
      <c r="U69" s="245"/>
      <c r="V69" s="612"/>
      <c r="W69" s="705"/>
      <c r="X69" s="1207" t="str">
        <f>VLOOKUP(Q8,Emp_data!A:O,15,0)</f>
        <v>Ms. Yuppadee S.</v>
      </c>
      <c r="Y69" s="1096"/>
      <c r="Z69" s="1207" t="str">
        <f>VLOOKUP(Q8,Emp_data!A:Q,16,0)</f>
        <v>Mr. Kazuya Oda</v>
      </c>
      <c r="AA69" s="1096"/>
      <c r="AB69" s="1207" t="str">
        <f>VLOOKUP(Q8,Emp_data!A:S,18,0)</f>
        <v>-</v>
      </c>
      <c r="AC69" s="1096"/>
      <c r="AD69" s="604"/>
      <c r="AH69" s="603"/>
      <c r="AI69" s="603"/>
      <c r="AK69" s="694"/>
      <c r="AL69" s="603"/>
      <c r="AM69" s="603"/>
      <c r="AN69" s="603"/>
      <c r="AP69" s="603"/>
      <c r="AQ69" s="603"/>
      <c r="AR69" s="603"/>
      <c r="AS69" s="603"/>
    </row>
    <row r="70" spans="1:45" ht="24" customHeight="1">
      <c r="A70" s="605"/>
      <c r="B70" s="436"/>
      <c r="I70" s="1194" t="s">
        <v>1153</v>
      </c>
      <c r="J70" s="1194"/>
      <c r="K70" s="1173" t="s">
        <v>1154</v>
      </c>
      <c r="L70" s="1173"/>
      <c r="M70" s="1173"/>
      <c r="N70" s="1173"/>
      <c r="P70" s="699"/>
      <c r="Q70" s="700"/>
      <c r="R70" s="700"/>
      <c r="S70" s="700"/>
      <c r="T70" s="700"/>
      <c r="U70" s="706"/>
      <c r="V70" s="714"/>
      <c r="W70" s="715"/>
      <c r="X70" s="716" t="s">
        <v>1469</v>
      </c>
      <c r="Y70" s="717"/>
      <c r="Z70" s="717"/>
      <c r="AA70" s="702"/>
      <c r="AB70" s="718" t="s">
        <v>1143</v>
      </c>
      <c r="AC70" s="619"/>
      <c r="AD70" s="604"/>
      <c r="AH70" s="603"/>
      <c r="AI70" s="603"/>
      <c r="AK70" s="694"/>
      <c r="AL70" s="603"/>
      <c r="AM70" s="603"/>
      <c r="AN70" s="603"/>
      <c r="AP70" s="603"/>
      <c r="AQ70" s="603"/>
      <c r="AR70" s="603"/>
      <c r="AS70" s="603"/>
    </row>
    <row r="71" spans="1:45" ht="24" customHeight="1">
      <c r="A71" s="605"/>
      <c r="B71" s="436"/>
      <c r="I71" s="1194"/>
      <c r="J71" s="1194"/>
      <c r="K71" s="1173"/>
      <c r="L71" s="1173"/>
      <c r="M71" s="1173"/>
      <c r="N71" s="1173"/>
      <c r="P71" s="713" t="s">
        <v>1465</v>
      </c>
      <c r="Q71" s="245"/>
      <c r="R71" s="245"/>
      <c r="S71" s="245"/>
      <c r="T71" s="245"/>
      <c r="U71" s="719"/>
      <c r="V71" s="714"/>
      <c r="W71" s="715"/>
      <c r="X71" s="720"/>
      <c r="Y71" s="721"/>
      <c r="Z71" s="721"/>
      <c r="AA71" s="722"/>
      <c r="AB71" s="723"/>
      <c r="AC71" s="625"/>
      <c r="AD71" s="604"/>
      <c r="AH71" s="603"/>
      <c r="AI71" s="603"/>
      <c r="AK71" s="694"/>
      <c r="AL71" s="603"/>
      <c r="AM71" s="603"/>
      <c r="AN71" s="603"/>
      <c r="AP71" s="603"/>
      <c r="AQ71" s="603"/>
      <c r="AR71" s="603"/>
      <c r="AS71" s="603"/>
    </row>
    <row r="72" spans="1:45" ht="24" customHeight="1">
      <c r="A72" s="605"/>
      <c r="B72" s="436"/>
      <c r="I72" s="1194" t="s">
        <v>1141</v>
      </c>
      <c r="J72" s="1194"/>
      <c r="K72" s="1173" t="s">
        <v>1157</v>
      </c>
      <c r="L72" s="1173"/>
      <c r="M72" s="1173"/>
      <c r="N72" s="1173"/>
      <c r="O72" s="694"/>
      <c r="P72" s="713" t="s">
        <v>1158</v>
      </c>
      <c r="Q72" s="245"/>
      <c r="R72" s="245"/>
      <c r="S72" s="245"/>
      <c r="T72" s="245"/>
      <c r="U72" s="719"/>
      <c r="V72" s="714"/>
      <c r="W72" s="715"/>
      <c r="X72" s="716" t="s">
        <v>1470</v>
      </c>
      <c r="Y72" s="717"/>
      <c r="Z72" s="717"/>
      <c r="AA72" s="702"/>
      <c r="AB72" s="724" t="s">
        <v>1156</v>
      </c>
      <c r="AC72" s="619"/>
      <c r="AD72" s="604"/>
      <c r="AH72" s="603"/>
      <c r="AI72" s="603"/>
      <c r="AK72" s="694"/>
      <c r="AL72" s="603"/>
      <c r="AM72" s="603"/>
      <c r="AN72" s="603"/>
      <c r="AP72" s="603"/>
      <c r="AQ72" s="603"/>
      <c r="AR72" s="603"/>
      <c r="AS72" s="603"/>
    </row>
    <row r="73" spans="1:45" ht="24" customHeight="1" thickBot="1">
      <c r="A73" s="605"/>
      <c r="B73" s="436"/>
      <c r="I73" s="1194"/>
      <c r="J73" s="1194"/>
      <c r="K73" s="1173"/>
      <c r="L73" s="1173"/>
      <c r="M73" s="1173"/>
      <c r="N73" s="1173"/>
      <c r="O73" s="694"/>
      <c r="P73" s="725"/>
      <c r="Q73" s="220"/>
      <c r="R73" s="220"/>
      <c r="S73" s="220"/>
      <c r="T73" s="220"/>
      <c r="U73" s="704"/>
      <c r="V73" s="721"/>
      <c r="W73" s="722"/>
      <c r="X73" s="720"/>
      <c r="Y73" s="721"/>
      <c r="Z73" s="721"/>
      <c r="AA73" s="722"/>
      <c r="AB73" s="726"/>
      <c r="AC73" s="625"/>
      <c r="AD73" s="604"/>
      <c r="AH73" s="603"/>
      <c r="AI73" s="603"/>
      <c r="AK73" s="694"/>
      <c r="AL73" s="603"/>
      <c r="AM73" s="603"/>
      <c r="AN73" s="603"/>
      <c r="AP73" s="603"/>
      <c r="AQ73" s="603"/>
      <c r="AR73" s="603"/>
      <c r="AS73" s="603"/>
    </row>
    <row r="74" spans="1:45" ht="24" customHeight="1">
      <c r="A74" s="605"/>
      <c r="B74" s="436"/>
      <c r="F74" s="603"/>
      <c r="I74" s="1194" t="s">
        <v>1142</v>
      </c>
      <c r="J74" s="1194"/>
      <c r="K74" s="1173" t="s">
        <v>1471</v>
      </c>
      <c r="L74" s="1173"/>
      <c r="M74" s="1173"/>
      <c r="N74" s="1173"/>
      <c r="P74" s="699" t="s">
        <v>1472</v>
      </c>
      <c r="Q74" s="700"/>
      <c r="R74" s="700"/>
      <c r="S74" s="700"/>
      <c r="T74" s="700"/>
      <c r="U74" s="706"/>
      <c r="V74" s="714"/>
      <c r="W74" s="715"/>
      <c r="X74" s="716" t="s">
        <v>1473</v>
      </c>
      <c r="Y74" s="717"/>
      <c r="Z74" s="717"/>
      <c r="AA74" s="727"/>
      <c r="AB74" s="728" t="s">
        <v>1160</v>
      </c>
      <c r="AC74" s="729"/>
      <c r="AD74" s="604"/>
      <c r="AH74" s="603"/>
      <c r="AI74" s="603"/>
      <c r="AK74" s="694"/>
      <c r="AL74" s="603"/>
      <c r="AM74" s="603"/>
      <c r="AN74" s="603"/>
      <c r="AP74" s="603"/>
      <c r="AQ74" s="603"/>
      <c r="AR74" s="603"/>
      <c r="AS74" s="603"/>
    </row>
    <row r="75" spans="1:45" ht="24" customHeight="1" thickBot="1">
      <c r="A75" s="605"/>
      <c r="B75" s="436"/>
      <c r="F75" s="603"/>
      <c r="I75" s="1194"/>
      <c r="J75" s="1194"/>
      <c r="K75" s="1173"/>
      <c r="L75" s="1173"/>
      <c r="M75" s="1173"/>
      <c r="N75" s="1173"/>
      <c r="P75" s="703" t="s">
        <v>1165</v>
      </c>
      <c r="Q75" s="220"/>
      <c r="R75" s="220"/>
      <c r="S75" s="220"/>
      <c r="T75" s="220"/>
      <c r="U75" s="704"/>
      <c r="V75" s="721"/>
      <c r="W75" s="722"/>
      <c r="X75" s="720"/>
      <c r="Y75" s="721"/>
      <c r="Z75" s="721"/>
      <c r="AA75" s="730"/>
      <c r="AB75" s="731"/>
      <c r="AC75" s="688"/>
      <c r="AD75" s="604"/>
      <c r="AH75" s="603"/>
      <c r="AI75" s="603"/>
      <c r="AK75" s="694"/>
      <c r="AL75" s="603"/>
      <c r="AM75" s="603"/>
      <c r="AN75" s="603"/>
      <c r="AP75" s="603"/>
      <c r="AQ75" s="603"/>
      <c r="AR75" s="603"/>
      <c r="AS75" s="603"/>
    </row>
    <row r="76" spans="1:45" ht="24" customHeight="1">
      <c r="A76" s="605"/>
      <c r="B76" s="436"/>
      <c r="F76" s="603"/>
      <c r="I76" s="1194" t="s">
        <v>1143</v>
      </c>
      <c r="J76" s="1194"/>
      <c r="K76" s="1173" t="s">
        <v>1474</v>
      </c>
      <c r="L76" s="1173"/>
      <c r="M76" s="1173"/>
      <c r="N76" s="1173"/>
      <c r="O76" s="641"/>
      <c r="P76" s="732" t="s">
        <v>1475</v>
      </c>
      <c r="Q76" s="700"/>
      <c r="R76" s="700"/>
      <c r="S76" s="700"/>
      <c r="T76" s="700"/>
      <c r="U76" s="706"/>
      <c r="V76" s="733"/>
      <c r="W76" s="734"/>
      <c r="X76" s="1195" t="s">
        <v>1476</v>
      </c>
      <c r="Y76" s="1196"/>
      <c r="Z76" s="1196"/>
      <c r="AA76" s="1196"/>
      <c r="AB76" s="1196"/>
      <c r="AC76" s="1197"/>
      <c r="AD76" s="604"/>
      <c r="AH76" s="603"/>
      <c r="AI76" s="603"/>
      <c r="AK76" s="694"/>
      <c r="AL76" s="603"/>
      <c r="AM76" s="603"/>
      <c r="AN76" s="603"/>
      <c r="AP76" s="603"/>
      <c r="AQ76" s="603"/>
      <c r="AR76" s="603"/>
      <c r="AS76" s="603"/>
    </row>
    <row r="77" spans="1:45" ht="24" customHeight="1">
      <c r="A77" s="605"/>
      <c r="B77" s="436"/>
      <c r="F77" s="603"/>
      <c r="I77" s="1194"/>
      <c r="J77" s="1194"/>
      <c r="K77" s="1173"/>
      <c r="L77" s="1173"/>
      <c r="M77" s="1173"/>
      <c r="N77" s="1173"/>
      <c r="P77" s="703" t="s">
        <v>1169</v>
      </c>
      <c r="Q77" s="220"/>
      <c r="R77" s="220"/>
      <c r="S77" s="220"/>
      <c r="T77" s="220"/>
      <c r="U77" s="704"/>
      <c r="V77" s="736"/>
      <c r="W77" s="736"/>
      <c r="X77" s="1198"/>
      <c r="Y77" s="1199"/>
      <c r="Z77" s="1199"/>
      <c r="AA77" s="1199"/>
      <c r="AB77" s="1199"/>
      <c r="AC77" s="1200"/>
      <c r="AD77" s="604"/>
      <c r="AH77" s="603"/>
      <c r="AI77" s="603"/>
      <c r="AK77" s="694"/>
      <c r="AL77" s="603"/>
      <c r="AM77" s="603"/>
      <c r="AN77" s="603"/>
      <c r="AP77" s="603"/>
      <c r="AQ77" s="603"/>
      <c r="AR77" s="603"/>
      <c r="AS77" s="603"/>
    </row>
    <row r="78" spans="1:45" ht="18.95" customHeight="1">
      <c r="A78" s="605"/>
      <c r="B78" s="436"/>
      <c r="F78" s="603"/>
      <c r="I78" s="737"/>
      <c r="J78" s="737"/>
      <c r="K78" s="738"/>
      <c r="L78" s="738"/>
      <c r="M78" s="738"/>
      <c r="N78" s="738"/>
      <c r="P78" s="245"/>
      <c r="Q78" s="245"/>
      <c r="R78" s="245"/>
      <c r="S78" s="245"/>
      <c r="T78" s="245"/>
      <c r="U78" s="719"/>
      <c r="V78" s="735"/>
      <c r="W78" s="735"/>
      <c r="X78" s="735"/>
      <c r="Y78" s="735"/>
      <c r="Z78" s="735"/>
      <c r="AA78" s="735"/>
      <c r="AB78" s="735"/>
      <c r="AC78" s="735"/>
      <c r="AD78" s="604"/>
      <c r="AH78" s="603"/>
      <c r="AI78" s="603"/>
      <c r="AK78" s="694"/>
      <c r="AL78" s="603"/>
      <c r="AM78" s="603"/>
      <c r="AN78" s="603"/>
      <c r="AP78" s="603"/>
      <c r="AQ78" s="603"/>
      <c r="AR78" s="603"/>
      <c r="AS78" s="603"/>
    </row>
    <row r="79" spans="1:45" ht="18.95" customHeight="1">
      <c r="A79" s="605"/>
      <c r="B79" s="436"/>
      <c r="F79" s="603"/>
      <c r="I79" s="737"/>
      <c r="J79" s="737"/>
      <c r="K79" s="738"/>
      <c r="L79" s="738"/>
      <c r="M79" s="738"/>
      <c r="N79" s="738"/>
      <c r="P79" s="245"/>
      <c r="Q79" s="245"/>
      <c r="R79" s="245"/>
      <c r="S79" s="245"/>
      <c r="T79" s="245"/>
      <c r="U79" s="719"/>
      <c r="V79" s="735"/>
      <c r="W79" s="735"/>
      <c r="X79" s="735"/>
      <c r="Y79" s="735"/>
      <c r="Z79" s="735"/>
      <c r="AA79" s="735"/>
      <c r="AB79" s="735"/>
      <c r="AC79" s="735"/>
      <c r="AD79" s="604"/>
      <c r="AH79" s="603"/>
      <c r="AI79" s="603"/>
      <c r="AK79" s="694"/>
      <c r="AL79" s="603"/>
      <c r="AM79" s="603"/>
      <c r="AN79" s="603"/>
      <c r="AP79" s="603"/>
      <c r="AQ79" s="603"/>
      <c r="AR79" s="603"/>
      <c r="AS79" s="603"/>
    </row>
    <row r="80" spans="1:45" ht="18.95" customHeight="1">
      <c r="A80" s="605"/>
      <c r="B80" s="436"/>
      <c r="F80" s="603"/>
      <c r="I80" s="737"/>
      <c r="J80" s="737"/>
      <c r="K80" s="738"/>
      <c r="L80" s="738"/>
      <c r="M80" s="738"/>
      <c r="N80" s="738"/>
      <c r="P80" s="245"/>
      <c r="Q80" s="245"/>
      <c r="R80" s="245"/>
      <c r="S80" s="245"/>
      <c r="T80" s="245"/>
      <c r="U80" s="719"/>
      <c r="V80" s="735"/>
      <c r="W80" s="735"/>
      <c r="X80" s="735"/>
      <c r="Y80" s="735"/>
      <c r="Z80" s="735"/>
      <c r="AA80" s="735"/>
      <c r="AB80" s="735"/>
      <c r="AC80" s="735"/>
      <c r="AD80" s="604"/>
      <c r="AH80" s="603"/>
      <c r="AI80" s="603"/>
      <c r="AK80" s="694"/>
      <c r="AL80" s="603"/>
      <c r="AM80" s="603"/>
      <c r="AN80" s="603"/>
      <c r="AP80" s="603"/>
      <c r="AQ80" s="603"/>
      <c r="AR80" s="603"/>
      <c r="AS80" s="603"/>
    </row>
    <row r="81" spans="1:45" ht="18.95" customHeight="1">
      <c r="A81" s="605"/>
      <c r="B81" s="436"/>
      <c r="F81" s="603"/>
      <c r="I81" s="737"/>
      <c r="J81" s="737"/>
      <c r="K81" s="738"/>
      <c r="L81" s="738"/>
      <c r="M81" s="738"/>
      <c r="N81" s="738"/>
      <c r="P81" s="245"/>
      <c r="Q81" s="245"/>
      <c r="R81" s="245"/>
      <c r="S81" s="245"/>
      <c r="T81" s="245"/>
      <c r="U81" s="719"/>
      <c r="V81" s="735"/>
      <c r="W81" s="735"/>
      <c r="X81" s="735"/>
      <c r="Y81" s="735"/>
      <c r="Z81" s="735"/>
      <c r="AA81" s="735"/>
      <c r="AB81" s="735"/>
      <c r="AC81" s="735"/>
      <c r="AD81" s="604"/>
      <c r="AH81" s="603"/>
      <c r="AI81" s="603"/>
      <c r="AK81" s="694"/>
      <c r="AL81" s="603"/>
      <c r="AM81" s="603"/>
      <c r="AN81" s="603"/>
      <c r="AP81" s="603"/>
      <c r="AQ81" s="603"/>
      <c r="AR81" s="603"/>
      <c r="AS81" s="603"/>
    </row>
    <row r="82" spans="1:45" ht="18.95" customHeight="1">
      <c r="A82" s="605"/>
      <c r="B82" s="436"/>
      <c r="F82" s="603"/>
      <c r="I82" s="737"/>
      <c r="J82" s="737"/>
      <c r="K82" s="738"/>
      <c r="L82" s="738"/>
      <c r="M82" s="738"/>
      <c r="N82" s="738"/>
      <c r="P82" s="245"/>
      <c r="Q82" s="245"/>
      <c r="R82" s="245"/>
      <c r="S82" s="245"/>
      <c r="T82" s="245"/>
      <c r="U82" s="719"/>
      <c r="V82" s="735"/>
      <c r="W82" s="735"/>
      <c r="X82" s="735"/>
      <c r="Y82" s="735"/>
      <c r="Z82" s="735"/>
      <c r="AA82" s="735"/>
      <c r="AB82" s="735"/>
      <c r="AC82" s="735"/>
      <c r="AD82" s="604"/>
      <c r="AH82" s="603"/>
      <c r="AI82" s="603"/>
      <c r="AK82" s="694"/>
      <c r="AL82" s="603"/>
      <c r="AM82" s="603"/>
      <c r="AN82" s="603"/>
      <c r="AP82" s="603"/>
      <c r="AQ82" s="603"/>
      <c r="AR82" s="603"/>
      <c r="AS82" s="603"/>
    </row>
    <row r="83" spans="1:45" ht="18.95" customHeight="1">
      <c r="A83" s="605"/>
      <c r="B83" s="436"/>
      <c r="F83" s="603"/>
      <c r="I83" s="737"/>
      <c r="J83" s="737"/>
      <c r="K83" s="738"/>
      <c r="L83" s="738"/>
      <c r="M83" s="738"/>
      <c r="N83" s="738"/>
      <c r="P83" s="245"/>
      <c r="Q83" s="245"/>
      <c r="R83" s="245"/>
      <c r="S83" s="245"/>
      <c r="T83" s="245"/>
      <c r="U83" s="719"/>
      <c r="V83" s="735"/>
      <c r="W83" s="735"/>
      <c r="X83" s="735"/>
      <c r="Y83" s="735"/>
      <c r="Z83" s="735"/>
      <c r="AA83" s="735"/>
      <c r="AB83" s="735"/>
      <c r="AC83" s="735"/>
      <c r="AD83" s="604"/>
      <c r="AH83" s="603"/>
      <c r="AI83" s="603"/>
      <c r="AK83" s="694"/>
      <c r="AL83" s="603"/>
      <c r="AM83" s="603"/>
      <c r="AN83" s="603"/>
      <c r="AP83" s="603"/>
      <c r="AQ83" s="603"/>
      <c r="AR83" s="603"/>
      <c r="AS83" s="603"/>
    </row>
    <row r="84" spans="1:45" ht="18.95" customHeight="1">
      <c r="A84" s="605"/>
      <c r="B84" s="436"/>
      <c r="F84" s="603"/>
      <c r="I84" s="737"/>
      <c r="J84" s="737"/>
      <c r="K84" s="738"/>
      <c r="L84" s="738"/>
      <c r="M84" s="738"/>
      <c r="N84" s="738"/>
      <c r="P84" s="245"/>
      <c r="Q84" s="245"/>
      <c r="R84" s="245"/>
      <c r="S84" s="245"/>
      <c r="T84" s="245"/>
      <c r="U84" s="719"/>
      <c r="V84" s="735"/>
      <c r="W84" s="735"/>
      <c r="X84" s="735"/>
      <c r="Y84" s="735"/>
      <c r="Z84" s="735"/>
      <c r="AA84" s="735"/>
      <c r="AB84" s="735"/>
      <c r="AC84" s="735"/>
      <c r="AD84" s="604"/>
      <c r="AH84" s="603"/>
      <c r="AI84" s="603"/>
      <c r="AK84" s="694"/>
      <c r="AL84" s="603"/>
      <c r="AM84" s="603"/>
      <c r="AN84" s="603"/>
      <c r="AP84" s="603"/>
      <c r="AQ84" s="603"/>
      <c r="AR84" s="603"/>
      <c r="AS84" s="603"/>
    </row>
    <row r="85" spans="1:45" ht="18.95" customHeight="1">
      <c r="A85" s="605"/>
      <c r="B85" s="436"/>
      <c r="F85" s="603"/>
      <c r="I85" s="737"/>
      <c r="J85" s="737"/>
      <c r="K85" s="738"/>
      <c r="L85" s="738"/>
      <c r="M85" s="738"/>
      <c r="N85" s="738"/>
      <c r="P85" s="245"/>
      <c r="Q85" s="245"/>
      <c r="R85" s="245"/>
      <c r="S85" s="245"/>
      <c r="T85" s="245"/>
      <c r="U85" s="719"/>
      <c r="V85" s="735"/>
      <c r="W85" s="735"/>
      <c r="X85" s="735"/>
      <c r="Y85" s="735"/>
      <c r="Z85" s="735"/>
      <c r="AA85" s="735"/>
      <c r="AB85" s="735"/>
      <c r="AC85" s="735"/>
      <c r="AD85" s="604"/>
      <c r="AH85" s="603"/>
      <c r="AI85" s="603"/>
      <c r="AK85" s="694"/>
      <c r="AL85" s="603"/>
      <c r="AM85" s="603"/>
      <c r="AN85" s="603"/>
      <c r="AP85" s="603"/>
      <c r="AQ85" s="603"/>
      <c r="AR85" s="603"/>
      <c r="AS85" s="603"/>
    </row>
    <row r="86" spans="1:45" ht="18.95" customHeight="1">
      <c r="A86" s="605"/>
      <c r="B86" s="436"/>
      <c r="F86" s="603"/>
      <c r="I86" s="737"/>
      <c r="J86" s="737"/>
      <c r="K86" s="738"/>
      <c r="L86" s="738"/>
      <c r="M86" s="738"/>
      <c r="N86" s="738"/>
      <c r="P86" s="245"/>
      <c r="Q86" s="245"/>
      <c r="R86" s="245"/>
      <c r="S86" s="245"/>
      <c r="T86" s="245"/>
      <c r="U86" s="719"/>
      <c r="V86" s="735"/>
      <c r="W86" s="735"/>
      <c r="X86" s="735"/>
      <c r="Y86" s="735"/>
      <c r="Z86" s="735"/>
      <c r="AA86" s="735"/>
      <c r="AB86" s="735"/>
      <c r="AC86" s="735"/>
      <c r="AD86" s="604"/>
      <c r="AH86" s="603"/>
      <c r="AI86" s="603"/>
      <c r="AK86" s="694"/>
      <c r="AL86" s="603"/>
      <c r="AM86" s="603"/>
      <c r="AN86" s="603"/>
      <c r="AP86" s="603"/>
      <c r="AQ86" s="603"/>
      <c r="AR86" s="603"/>
      <c r="AS86" s="603"/>
    </row>
    <row r="87" spans="1:45" ht="18.95" customHeight="1">
      <c r="A87" s="605"/>
      <c r="B87" s="436"/>
      <c r="F87" s="603"/>
      <c r="I87" s="737"/>
      <c r="J87" s="737"/>
      <c r="K87" s="738"/>
      <c r="L87" s="738"/>
      <c r="M87" s="738"/>
      <c r="N87" s="738"/>
      <c r="P87" s="245"/>
      <c r="Q87" s="245"/>
      <c r="R87" s="245"/>
      <c r="S87" s="245"/>
      <c r="T87" s="245"/>
      <c r="U87" s="719"/>
      <c r="V87" s="735"/>
      <c r="W87" s="735"/>
      <c r="X87" s="735"/>
      <c r="Y87" s="735"/>
      <c r="Z87" s="735"/>
      <c r="AA87" s="735"/>
      <c r="AB87" s="735"/>
      <c r="AC87" s="735"/>
      <c r="AD87" s="604"/>
      <c r="AH87" s="603"/>
      <c r="AI87" s="603"/>
      <c r="AK87" s="694"/>
      <c r="AL87" s="603"/>
      <c r="AM87" s="603"/>
      <c r="AN87" s="603"/>
      <c r="AP87" s="603"/>
      <c r="AQ87" s="603"/>
      <c r="AR87" s="603"/>
      <c r="AS87" s="603"/>
    </row>
    <row r="88" spans="1:45" ht="18.95" customHeight="1">
      <c r="A88" s="605"/>
      <c r="B88" s="436"/>
      <c r="F88" s="603"/>
      <c r="I88" s="737"/>
      <c r="J88" s="737"/>
      <c r="K88" s="738"/>
      <c r="L88" s="738"/>
      <c r="M88" s="738"/>
      <c r="N88" s="738"/>
      <c r="P88" s="245"/>
      <c r="Q88" s="245"/>
      <c r="R88" s="245"/>
      <c r="S88" s="245"/>
      <c r="T88" s="245"/>
      <c r="U88" s="719"/>
      <c r="V88" s="735"/>
      <c r="W88" s="735"/>
      <c r="X88" s="735"/>
      <c r="Y88" s="735"/>
      <c r="Z88" s="735"/>
      <c r="AA88" s="735"/>
      <c r="AB88" s="735"/>
      <c r="AC88" s="735"/>
      <c r="AD88" s="604"/>
      <c r="AH88" s="603"/>
      <c r="AI88" s="603"/>
      <c r="AK88" s="694"/>
      <c r="AL88" s="603"/>
      <c r="AM88" s="603"/>
      <c r="AN88" s="603"/>
      <c r="AP88" s="603"/>
      <c r="AQ88" s="603"/>
      <c r="AR88" s="603"/>
      <c r="AS88" s="603"/>
    </row>
    <row r="89" spans="1:45" ht="18.95" customHeight="1">
      <c r="A89" s="605"/>
      <c r="B89" s="436"/>
      <c r="F89" s="603"/>
      <c r="I89" s="737"/>
      <c r="J89" s="737"/>
      <c r="K89" s="738"/>
      <c r="L89" s="738"/>
      <c r="M89" s="738"/>
      <c r="N89" s="738"/>
      <c r="P89" s="245"/>
      <c r="Q89" s="245"/>
      <c r="R89" s="245"/>
      <c r="S89" s="245"/>
      <c r="T89" s="245"/>
      <c r="U89" s="719"/>
      <c r="V89" s="735"/>
      <c r="W89" s="735"/>
      <c r="X89" s="735"/>
      <c r="Y89" s="735"/>
      <c r="Z89" s="735"/>
      <c r="AA89" s="735"/>
      <c r="AB89" s="735"/>
      <c r="AC89" s="735"/>
      <c r="AD89" s="604"/>
      <c r="AH89" s="603"/>
      <c r="AI89" s="603"/>
      <c r="AK89" s="694"/>
      <c r="AL89" s="603"/>
      <c r="AM89" s="603"/>
      <c r="AN89" s="603"/>
      <c r="AP89" s="603"/>
      <c r="AQ89" s="603"/>
      <c r="AR89" s="603"/>
      <c r="AS89" s="603"/>
    </row>
    <row r="90" spans="1:45" ht="23.45" customHeight="1">
      <c r="A90" s="605"/>
      <c r="B90" s="436"/>
      <c r="F90" s="603"/>
      <c r="M90" s="739"/>
      <c r="N90" s="739"/>
      <c r="O90" s="694"/>
      <c r="P90" s="694"/>
      <c r="Q90" s="694"/>
      <c r="T90" s="694"/>
      <c r="U90" s="740"/>
      <c r="V90" s="694"/>
      <c r="W90" s="694"/>
      <c r="X90" s="741"/>
      <c r="Y90" s="741"/>
      <c r="Z90" s="741"/>
      <c r="AA90" s="603"/>
      <c r="AB90" s="603"/>
      <c r="AC90" s="603"/>
      <c r="AD90" s="604"/>
    </row>
    <row r="91" spans="1:45" ht="15" customHeight="1" thickBot="1">
      <c r="A91" s="682"/>
      <c r="B91" s="742"/>
      <c r="C91" s="742"/>
      <c r="D91" s="742"/>
      <c r="E91" s="742"/>
      <c r="F91" s="743"/>
      <c r="G91" s="743"/>
      <c r="H91" s="743"/>
      <c r="I91" s="743"/>
      <c r="J91" s="744"/>
      <c r="K91" s="744"/>
      <c r="L91" s="744"/>
      <c r="M91" s="744"/>
      <c r="N91" s="744"/>
      <c r="O91" s="744"/>
      <c r="P91" s="745"/>
      <c r="Q91" s="745"/>
      <c r="R91" s="743"/>
      <c r="S91" s="743"/>
      <c r="T91" s="743"/>
      <c r="U91" s="743"/>
      <c r="V91" s="744"/>
      <c r="W91" s="744"/>
      <c r="X91" s="744"/>
      <c r="Y91" s="744"/>
      <c r="Z91" s="744"/>
      <c r="AA91" s="744"/>
      <c r="AB91" s="744"/>
      <c r="AC91" s="744"/>
      <c r="AD91" s="688"/>
    </row>
    <row r="92" spans="1:45" ht="14.45" customHeight="1">
      <c r="J92" s="603"/>
      <c r="K92" s="603"/>
      <c r="L92" s="603"/>
      <c r="M92" s="603"/>
      <c r="N92" s="603"/>
      <c r="O92" s="603"/>
      <c r="P92" s="656"/>
      <c r="Q92" s="656"/>
      <c r="V92" s="603"/>
      <c r="W92" s="603"/>
      <c r="X92" s="603"/>
      <c r="Y92" s="603"/>
      <c r="Z92" s="603"/>
      <c r="AA92" s="603"/>
      <c r="AB92" s="603"/>
      <c r="AC92" s="603"/>
      <c r="AD92" s="746" t="s">
        <v>1170</v>
      </c>
    </row>
    <row r="93" spans="1:45" ht="14.45" customHeight="1" thickBot="1">
      <c r="Z93" s="585"/>
      <c r="AD93" s="747" t="s">
        <v>1372</v>
      </c>
    </row>
    <row r="94" spans="1:45" ht="22.5" customHeight="1">
      <c r="A94" s="587"/>
      <c r="B94" s="588"/>
      <c r="C94" s="588"/>
      <c r="D94" s="588"/>
      <c r="E94" s="588"/>
      <c r="F94" s="589"/>
      <c r="G94" s="589"/>
      <c r="H94" s="589"/>
      <c r="I94" s="589"/>
      <c r="J94" s="589"/>
      <c r="K94" s="1201" t="s">
        <v>1446</v>
      </c>
      <c r="L94" s="1201"/>
      <c r="M94" s="1201"/>
      <c r="N94" s="1201"/>
      <c r="O94" s="1201"/>
      <c r="P94" s="1201"/>
      <c r="Q94" s="1201"/>
      <c r="R94" s="1201"/>
      <c r="S94" s="1201"/>
      <c r="T94" s="1201"/>
      <c r="U94" s="1201"/>
      <c r="V94" s="1201"/>
      <c r="W94" s="1201"/>
      <c r="X94" s="1201"/>
      <c r="Y94" s="1201"/>
      <c r="Z94" s="1201"/>
      <c r="AA94" s="1201"/>
      <c r="AB94" s="1201"/>
      <c r="AC94" s="1203" t="s">
        <v>1477</v>
      </c>
      <c r="AD94" s="1204"/>
    </row>
    <row r="95" spans="1:45" ht="22.5" customHeight="1">
      <c r="A95" s="590"/>
      <c r="B95" s="591"/>
      <c r="C95" s="591"/>
      <c r="D95" s="591"/>
      <c r="E95" s="591"/>
      <c r="F95" s="592"/>
      <c r="G95" s="592"/>
      <c r="H95" s="592"/>
      <c r="I95" s="592"/>
      <c r="J95" s="592"/>
      <c r="K95" s="1202"/>
      <c r="L95" s="1202"/>
      <c r="M95" s="1202"/>
      <c r="N95" s="1202"/>
      <c r="O95" s="1202"/>
      <c r="P95" s="1202"/>
      <c r="Q95" s="1202"/>
      <c r="R95" s="1202"/>
      <c r="S95" s="1202"/>
      <c r="T95" s="1202"/>
      <c r="U95" s="1202"/>
      <c r="V95" s="1202"/>
      <c r="W95" s="1202"/>
      <c r="X95" s="1202"/>
      <c r="Y95" s="1202"/>
      <c r="Z95" s="1202"/>
      <c r="AA95" s="1202"/>
      <c r="AB95" s="1202"/>
      <c r="AC95" s="1205"/>
      <c r="AD95" s="1206"/>
    </row>
    <row r="96" spans="1:45" ht="22.5" customHeight="1">
      <c r="A96" s="605"/>
      <c r="AD96" s="604"/>
    </row>
    <row r="97" spans="1:30" ht="22.5" customHeight="1">
      <c r="A97" s="605"/>
      <c r="B97" s="1188" t="s">
        <v>1478</v>
      </c>
      <c r="C97" s="1189"/>
      <c r="D97" s="1189"/>
      <c r="E97" s="1189"/>
      <c r="F97" s="1189"/>
      <c r="G97" s="1189"/>
      <c r="H97" s="1189"/>
      <c r="I97" s="1189"/>
      <c r="J97" s="1189"/>
      <c r="K97" s="1189"/>
      <c r="L97" s="1189"/>
      <c r="M97" s="1189"/>
      <c r="N97" s="1189"/>
      <c r="O97" s="1189"/>
      <c r="P97" s="1189"/>
      <c r="Q97" s="1189"/>
      <c r="R97" s="1189"/>
      <c r="S97" s="1189"/>
      <c r="T97" s="1189"/>
      <c r="U97" s="1189"/>
      <c r="V97" s="1189"/>
      <c r="W97" s="1189"/>
      <c r="X97" s="1189"/>
      <c r="Y97" s="1189"/>
      <c r="Z97" s="1189"/>
      <c r="AA97" s="1189"/>
      <c r="AB97" s="1189"/>
      <c r="AC97" s="1190"/>
      <c r="AD97" s="604"/>
    </row>
    <row r="98" spans="1:30" ht="22.5" customHeight="1">
      <c r="A98" s="605"/>
      <c r="B98" s="1191"/>
      <c r="C98" s="1192"/>
      <c r="D98" s="1192"/>
      <c r="E98" s="1192"/>
      <c r="F98" s="1192"/>
      <c r="G98" s="1192"/>
      <c r="H98" s="1192"/>
      <c r="I98" s="1192"/>
      <c r="J98" s="1192"/>
      <c r="K98" s="1192"/>
      <c r="L98" s="1192"/>
      <c r="M98" s="1192"/>
      <c r="N98" s="1192"/>
      <c r="O98" s="1192"/>
      <c r="P98" s="1192"/>
      <c r="Q98" s="1192"/>
      <c r="R98" s="1192"/>
      <c r="S98" s="1192"/>
      <c r="T98" s="1192"/>
      <c r="U98" s="1192"/>
      <c r="V98" s="1192"/>
      <c r="W98" s="1192"/>
      <c r="X98" s="1192"/>
      <c r="Y98" s="1192"/>
      <c r="Z98" s="1192"/>
      <c r="AA98" s="1192"/>
      <c r="AB98" s="1192"/>
      <c r="AC98" s="1193"/>
      <c r="AD98" s="604"/>
    </row>
    <row r="99" spans="1:30" ht="27" customHeight="1">
      <c r="A99" s="605"/>
      <c r="B99" s="748" t="s">
        <v>1479</v>
      </c>
      <c r="C99" s="749"/>
      <c r="D99" s="749"/>
      <c r="E99" s="749"/>
      <c r="F99" s="750"/>
      <c r="G99" s="750"/>
      <c r="H99" s="750"/>
      <c r="I99" s="750"/>
      <c r="J99" s="751"/>
      <c r="K99" s="752" t="s">
        <v>1480</v>
      </c>
      <c r="L99" s="753"/>
      <c r="M99" s="754"/>
      <c r="N99" s="754"/>
      <c r="O99" s="754"/>
      <c r="P99" s="754"/>
      <c r="Q99" s="754"/>
      <c r="R99" s="754"/>
      <c r="S99" s="754"/>
      <c r="T99" s="754"/>
      <c r="U99" s="595"/>
      <c r="V99" s="595"/>
      <c r="W99" s="595"/>
      <c r="X99" s="595"/>
      <c r="Y99" s="595"/>
      <c r="Z99" s="595"/>
      <c r="AA99" s="595"/>
      <c r="AB99" s="595"/>
      <c r="AC99" s="619"/>
      <c r="AD99" s="604"/>
    </row>
    <row r="100" spans="1:30" ht="27" customHeight="1">
      <c r="A100" s="605"/>
      <c r="B100" s="755" t="s">
        <v>1176</v>
      </c>
      <c r="C100" s="756"/>
      <c r="D100" s="756"/>
      <c r="E100" s="756"/>
      <c r="F100" s="757"/>
      <c r="G100" s="758"/>
      <c r="H100" s="758"/>
      <c r="I100" s="758"/>
      <c r="J100" s="759"/>
      <c r="K100" s="760" t="s">
        <v>1177</v>
      </c>
      <c r="L100" s="761"/>
      <c r="M100" s="762"/>
      <c r="N100" s="762"/>
      <c r="O100" s="762"/>
      <c r="P100" s="762"/>
      <c r="Q100" s="762"/>
      <c r="R100" s="762"/>
      <c r="S100" s="762"/>
      <c r="T100" s="762"/>
      <c r="U100" s="762"/>
      <c r="V100" s="762"/>
      <c r="W100" s="762"/>
      <c r="X100" s="762"/>
      <c r="Y100" s="762"/>
      <c r="Z100" s="762"/>
      <c r="AA100" s="762"/>
      <c r="AB100" s="762"/>
      <c r="AC100" s="763"/>
      <c r="AD100" s="604"/>
    </row>
    <row r="101" spans="1:30" ht="22.5" customHeight="1">
      <c r="A101" s="605"/>
      <c r="B101" s="755"/>
      <c r="C101" s="756"/>
      <c r="D101" s="756"/>
      <c r="E101" s="756"/>
      <c r="F101" s="757"/>
      <c r="G101" s="758"/>
      <c r="H101" s="758"/>
      <c r="I101" s="758"/>
      <c r="J101" s="759"/>
      <c r="K101" s="760"/>
      <c r="L101" s="764"/>
      <c r="M101" s="765"/>
      <c r="N101" s="765"/>
      <c r="O101" s="765"/>
      <c r="P101" s="765"/>
      <c r="Q101" s="765"/>
      <c r="R101" s="765"/>
      <c r="S101" s="765"/>
      <c r="T101" s="765"/>
      <c r="U101" s="765"/>
      <c r="V101" s="765"/>
      <c r="W101" s="765"/>
      <c r="X101" s="765"/>
      <c r="Y101" s="765"/>
      <c r="Z101" s="765"/>
      <c r="AA101" s="765"/>
      <c r="AB101" s="765"/>
      <c r="AC101" s="763"/>
      <c r="AD101" s="604"/>
    </row>
    <row r="102" spans="1:30" ht="22.5" customHeight="1">
      <c r="A102" s="605"/>
      <c r="B102" s="755"/>
      <c r="C102" s="756"/>
      <c r="D102" s="756"/>
      <c r="E102" s="756"/>
      <c r="F102" s="757"/>
      <c r="G102" s="758"/>
      <c r="H102" s="758"/>
      <c r="I102" s="758"/>
      <c r="J102" s="759"/>
      <c r="K102" s="760"/>
      <c r="L102" s="761"/>
      <c r="M102" s="762"/>
      <c r="N102" s="762"/>
      <c r="O102" s="762"/>
      <c r="P102" s="762"/>
      <c r="Q102" s="762"/>
      <c r="R102" s="762"/>
      <c r="S102" s="762"/>
      <c r="T102" s="762"/>
      <c r="U102" s="762"/>
      <c r="V102" s="762"/>
      <c r="W102" s="762"/>
      <c r="X102" s="762"/>
      <c r="Y102" s="762"/>
      <c r="Z102" s="762"/>
      <c r="AA102" s="762"/>
      <c r="AB102" s="762"/>
      <c r="AC102" s="763"/>
      <c r="AD102" s="604"/>
    </row>
    <row r="103" spans="1:30" ht="22.5" customHeight="1">
      <c r="A103" s="605"/>
      <c r="B103" s="755"/>
      <c r="C103" s="756"/>
      <c r="D103" s="756"/>
      <c r="E103" s="756"/>
      <c r="F103" s="757"/>
      <c r="G103" s="758"/>
      <c r="H103" s="758"/>
      <c r="I103" s="758"/>
      <c r="J103" s="759"/>
      <c r="K103" s="760"/>
      <c r="L103" s="764"/>
      <c r="M103" s="765"/>
      <c r="N103" s="765"/>
      <c r="O103" s="765"/>
      <c r="P103" s="765"/>
      <c r="Q103" s="765"/>
      <c r="R103" s="765"/>
      <c r="S103" s="765"/>
      <c r="T103" s="765"/>
      <c r="U103" s="765"/>
      <c r="V103" s="765"/>
      <c r="W103" s="765"/>
      <c r="X103" s="765"/>
      <c r="Y103" s="765"/>
      <c r="Z103" s="765"/>
      <c r="AA103" s="765"/>
      <c r="AB103" s="765"/>
      <c r="AC103" s="763"/>
      <c r="AD103" s="604"/>
    </row>
    <row r="104" spans="1:30" ht="22.5" customHeight="1">
      <c r="A104" s="605"/>
      <c r="B104" s="434"/>
      <c r="J104" s="625"/>
      <c r="K104" s="766"/>
      <c r="L104" s="762"/>
      <c r="M104" s="762"/>
      <c r="N104" s="762"/>
      <c r="O104" s="762"/>
      <c r="P104" s="762"/>
      <c r="Q104" s="762"/>
      <c r="R104" s="762"/>
      <c r="S104" s="762"/>
      <c r="T104" s="762"/>
      <c r="U104" s="762"/>
      <c r="V104" s="762"/>
      <c r="W104" s="762"/>
      <c r="X104" s="762"/>
      <c r="Y104" s="762"/>
      <c r="Z104" s="762"/>
      <c r="AA104" s="762"/>
      <c r="AB104" s="762"/>
      <c r="AC104" s="763"/>
      <c r="AD104" s="604"/>
    </row>
    <row r="105" spans="1:30" ht="22.5" customHeight="1">
      <c r="A105" s="605"/>
      <c r="B105" s="434"/>
      <c r="J105" s="625"/>
      <c r="K105" s="766"/>
      <c r="L105" s="764"/>
      <c r="M105" s="765"/>
      <c r="N105" s="765"/>
      <c r="O105" s="765"/>
      <c r="P105" s="765"/>
      <c r="Q105" s="765"/>
      <c r="R105" s="765"/>
      <c r="S105" s="765"/>
      <c r="T105" s="765"/>
      <c r="U105" s="765"/>
      <c r="V105" s="765"/>
      <c r="W105" s="765"/>
      <c r="X105" s="765"/>
      <c r="Y105" s="765"/>
      <c r="Z105" s="765"/>
      <c r="AA105" s="765"/>
      <c r="AB105" s="765"/>
      <c r="AC105" s="763"/>
      <c r="AD105" s="604"/>
    </row>
    <row r="106" spans="1:30" ht="22.5" customHeight="1">
      <c r="A106" s="605"/>
      <c r="B106" s="767"/>
      <c r="C106" s="768"/>
      <c r="D106" s="768"/>
      <c r="E106" s="768"/>
      <c r="F106" s="761"/>
      <c r="G106" s="761"/>
      <c r="H106" s="761"/>
      <c r="I106" s="761"/>
      <c r="J106" s="625"/>
      <c r="K106" s="766"/>
      <c r="L106" s="765"/>
      <c r="M106" s="765"/>
      <c r="N106" s="765"/>
      <c r="O106" s="765"/>
      <c r="P106" s="765"/>
      <c r="Q106" s="765"/>
      <c r="R106" s="765"/>
      <c r="S106" s="765"/>
      <c r="T106" s="765"/>
      <c r="U106" s="765"/>
      <c r="V106" s="765"/>
      <c r="W106" s="765"/>
      <c r="X106" s="765"/>
      <c r="Y106" s="765"/>
      <c r="Z106" s="765"/>
      <c r="AA106" s="765"/>
      <c r="AB106" s="765"/>
      <c r="AC106" s="763"/>
      <c r="AD106" s="604"/>
    </row>
    <row r="107" spans="1:30" ht="26.25" customHeight="1">
      <c r="A107" s="605"/>
      <c r="B107" s="947" t="s">
        <v>1179</v>
      </c>
      <c r="C107" s="948"/>
      <c r="D107" s="323"/>
      <c r="E107" s="323"/>
      <c r="F107" s="323"/>
      <c r="G107" s="323"/>
      <c r="J107" s="625"/>
      <c r="K107" s="752" t="s">
        <v>1481</v>
      </c>
      <c r="L107" s="754"/>
      <c r="M107" s="754"/>
      <c r="N107" s="754"/>
      <c r="O107" s="754"/>
      <c r="P107" s="754"/>
      <c r="Q107" s="754"/>
      <c r="R107" s="754"/>
      <c r="S107" s="754"/>
      <c r="T107" s="754"/>
      <c r="U107" s="595"/>
      <c r="V107" s="595"/>
      <c r="W107" s="595"/>
      <c r="X107" s="595"/>
      <c r="Y107" s="595"/>
      <c r="Z107" s="595"/>
      <c r="AA107" s="595"/>
      <c r="AB107" s="595"/>
      <c r="AC107" s="619"/>
      <c r="AD107" s="604"/>
    </row>
    <row r="108" spans="1:30" ht="26.25" customHeight="1">
      <c r="A108" s="605"/>
      <c r="B108" s="947"/>
      <c r="C108" s="948"/>
      <c r="D108" s="334"/>
      <c r="E108" s="334"/>
      <c r="F108" s="334"/>
      <c r="G108" s="334"/>
      <c r="H108" s="769"/>
      <c r="I108" s="769"/>
      <c r="J108" s="625"/>
      <c r="K108" s="760" t="s">
        <v>1180</v>
      </c>
      <c r="L108" s="770"/>
      <c r="M108" s="770"/>
      <c r="N108" s="770"/>
      <c r="O108" s="770"/>
      <c r="P108" s="770"/>
      <c r="Q108" s="770"/>
      <c r="R108" s="770"/>
      <c r="S108" s="770"/>
      <c r="T108" s="770"/>
      <c r="AC108" s="625"/>
      <c r="AD108" s="604"/>
    </row>
    <row r="109" spans="1:30" ht="22.5" customHeight="1">
      <c r="A109" s="605"/>
      <c r="B109" s="947" t="s">
        <v>1181</v>
      </c>
      <c r="C109" s="948"/>
      <c r="D109" s="948" t="s">
        <v>1182</v>
      </c>
      <c r="E109" s="948"/>
      <c r="F109" s="948"/>
      <c r="G109" s="948"/>
      <c r="H109" s="948"/>
      <c r="I109" s="948"/>
      <c r="J109" s="625"/>
      <c r="K109" s="760"/>
      <c r="L109" s="764"/>
      <c r="M109" s="765"/>
      <c r="N109" s="765"/>
      <c r="O109" s="765"/>
      <c r="P109" s="765"/>
      <c r="Q109" s="765"/>
      <c r="R109" s="765"/>
      <c r="S109" s="765"/>
      <c r="T109" s="765"/>
      <c r="U109" s="765"/>
      <c r="V109" s="765"/>
      <c r="W109" s="765"/>
      <c r="X109" s="765"/>
      <c r="Y109" s="765"/>
      <c r="Z109" s="765"/>
      <c r="AA109" s="765"/>
      <c r="AB109" s="765"/>
      <c r="AC109" s="625"/>
      <c r="AD109" s="604"/>
    </row>
    <row r="110" spans="1:30" ht="22.5" customHeight="1">
      <c r="A110" s="605"/>
      <c r="B110" s="947"/>
      <c r="C110" s="948"/>
      <c r="D110" s="948"/>
      <c r="E110" s="948"/>
      <c r="F110" s="948"/>
      <c r="G110" s="948"/>
      <c r="H110" s="948"/>
      <c r="I110" s="948"/>
      <c r="J110" s="625"/>
      <c r="K110" s="760"/>
      <c r="L110" s="761"/>
      <c r="M110" s="762"/>
      <c r="N110" s="762"/>
      <c r="O110" s="762"/>
      <c r="P110" s="762"/>
      <c r="Q110" s="762"/>
      <c r="R110" s="762"/>
      <c r="S110" s="762"/>
      <c r="T110" s="762"/>
      <c r="U110" s="762"/>
      <c r="V110" s="762"/>
      <c r="W110" s="762"/>
      <c r="X110" s="762"/>
      <c r="Y110" s="762"/>
      <c r="Z110" s="762"/>
      <c r="AA110" s="762"/>
      <c r="AB110" s="762"/>
      <c r="AC110" s="625"/>
      <c r="AD110" s="604"/>
    </row>
    <row r="111" spans="1:30" ht="22.5" customHeight="1">
      <c r="A111" s="605"/>
      <c r="B111" s="947" t="s">
        <v>1183</v>
      </c>
      <c r="C111" s="948"/>
      <c r="D111" s="948" t="s">
        <v>1279</v>
      </c>
      <c r="E111" s="948"/>
      <c r="F111" s="948"/>
      <c r="G111" s="948"/>
      <c r="H111" s="948"/>
      <c r="I111" s="948"/>
      <c r="J111" s="625"/>
      <c r="K111" s="760"/>
      <c r="L111" s="764"/>
      <c r="M111" s="765"/>
      <c r="N111" s="765"/>
      <c r="O111" s="765"/>
      <c r="P111" s="765"/>
      <c r="Q111" s="765"/>
      <c r="R111" s="765"/>
      <c r="S111" s="765"/>
      <c r="T111" s="765"/>
      <c r="U111" s="765"/>
      <c r="V111" s="765"/>
      <c r="W111" s="765"/>
      <c r="X111" s="765"/>
      <c r="Y111" s="765"/>
      <c r="Z111" s="765"/>
      <c r="AA111" s="765"/>
      <c r="AB111" s="765"/>
      <c r="AC111" s="625"/>
      <c r="AD111" s="604"/>
    </row>
    <row r="112" spans="1:30" ht="22.5" customHeight="1">
      <c r="A112" s="605"/>
      <c r="B112" s="947"/>
      <c r="C112" s="948"/>
      <c r="D112" s="948"/>
      <c r="E112" s="948"/>
      <c r="F112" s="948"/>
      <c r="G112" s="948"/>
      <c r="H112" s="948"/>
      <c r="I112" s="948"/>
      <c r="J112" s="625"/>
      <c r="K112" s="760"/>
      <c r="L112" s="762"/>
      <c r="M112" s="762"/>
      <c r="N112" s="762"/>
      <c r="O112" s="762"/>
      <c r="P112" s="762"/>
      <c r="Q112" s="762"/>
      <c r="R112" s="762"/>
      <c r="S112" s="762"/>
      <c r="T112" s="762"/>
      <c r="U112" s="762"/>
      <c r="V112" s="762"/>
      <c r="W112" s="762"/>
      <c r="X112" s="762"/>
      <c r="Y112" s="762"/>
      <c r="Z112" s="762"/>
      <c r="AA112" s="762"/>
      <c r="AB112" s="762"/>
      <c r="AC112" s="625"/>
      <c r="AD112" s="604"/>
    </row>
    <row r="113" spans="1:30" ht="22.5" customHeight="1">
      <c r="A113" s="605"/>
      <c r="B113" s="767"/>
      <c r="C113" s="768"/>
      <c r="D113" s="768"/>
      <c r="E113" s="768"/>
      <c r="F113" s="771"/>
      <c r="G113" s="771"/>
      <c r="H113" s="771"/>
      <c r="I113" s="771"/>
      <c r="J113" s="625"/>
      <c r="K113" s="760"/>
      <c r="L113" s="764"/>
      <c r="M113" s="765"/>
      <c r="N113" s="765"/>
      <c r="O113" s="765"/>
      <c r="P113" s="765"/>
      <c r="Q113" s="765"/>
      <c r="R113" s="765"/>
      <c r="S113" s="765"/>
      <c r="T113" s="765"/>
      <c r="U113" s="765"/>
      <c r="V113" s="765"/>
      <c r="W113" s="765"/>
      <c r="X113" s="765"/>
      <c r="Y113" s="765"/>
      <c r="Z113" s="765"/>
      <c r="AA113" s="765"/>
      <c r="AB113" s="765"/>
      <c r="AC113" s="625"/>
      <c r="AD113" s="604"/>
    </row>
    <row r="114" spans="1:30" ht="22.5" customHeight="1">
      <c r="A114" s="605"/>
      <c r="B114" s="772"/>
      <c r="C114" s="773"/>
      <c r="D114" s="774"/>
      <c r="E114" s="774"/>
      <c r="F114" s="1187"/>
      <c r="G114" s="1187"/>
      <c r="H114" s="1187"/>
      <c r="I114" s="1187"/>
      <c r="J114" s="705"/>
      <c r="K114" s="635"/>
      <c r="L114" s="612"/>
      <c r="M114" s="612"/>
      <c r="N114" s="612"/>
      <c r="O114" s="612"/>
      <c r="P114" s="612"/>
      <c r="Q114" s="612"/>
      <c r="R114" s="612"/>
      <c r="S114" s="612"/>
      <c r="T114" s="612"/>
      <c r="U114" s="612"/>
      <c r="V114" s="612"/>
      <c r="W114" s="612"/>
      <c r="X114" s="612"/>
      <c r="Y114" s="612"/>
      <c r="Z114" s="612"/>
      <c r="AA114" s="612"/>
      <c r="AB114" s="612"/>
      <c r="AC114" s="705"/>
      <c r="AD114" s="604"/>
    </row>
    <row r="115" spans="1:30" ht="25.5" customHeight="1">
      <c r="A115" s="605"/>
      <c r="B115" s="775" t="s">
        <v>1482</v>
      </c>
      <c r="C115" s="776"/>
      <c r="D115" s="776"/>
      <c r="E115" s="776"/>
      <c r="F115" s="753"/>
      <c r="G115" s="753"/>
      <c r="H115" s="753"/>
      <c r="I115" s="753"/>
      <c r="J115" s="777"/>
      <c r="K115" s="752" t="s">
        <v>1480</v>
      </c>
      <c r="L115" s="753"/>
      <c r="M115" s="754"/>
      <c r="N115" s="754"/>
      <c r="O115" s="754"/>
      <c r="P115" s="754"/>
      <c r="Q115" s="754"/>
      <c r="R115" s="754"/>
      <c r="S115" s="754"/>
      <c r="T115" s="754"/>
      <c r="U115" s="595"/>
      <c r="V115" s="595"/>
      <c r="W115" s="595"/>
      <c r="X115" s="595"/>
      <c r="Y115" s="595"/>
      <c r="Z115" s="595"/>
      <c r="AA115" s="595"/>
      <c r="AB115" s="595"/>
      <c r="AC115" s="619"/>
      <c r="AD115" s="604"/>
    </row>
    <row r="116" spans="1:30" ht="25.5" customHeight="1">
      <c r="A116" s="605"/>
      <c r="B116" s="755" t="s">
        <v>1186</v>
      </c>
      <c r="C116" s="778"/>
      <c r="D116" s="778"/>
      <c r="E116" s="778"/>
      <c r="F116" s="761"/>
      <c r="G116" s="714"/>
      <c r="H116" s="714"/>
      <c r="I116" s="714"/>
      <c r="J116" s="715"/>
      <c r="K116" s="760" t="s">
        <v>1177</v>
      </c>
      <c r="L116" s="761"/>
      <c r="M116" s="762"/>
      <c r="N116" s="762"/>
      <c r="O116" s="762"/>
      <c r="P116" s="762"/>
      <c r="Q116" s="762"/>
      <c r="R116" s="762"/>
      <c r="S116" s="762"/>
      <c r="T116" s="762"/>
      <c r="U116" s="762"/>
      <c r="V116" s="762"/>
      <c r="W116" s="762"/>
      <c r="X116" s="762"/>
      <c r="Y116" s="762"/>
      <c r="Z116" s="762"/>
      <c r="AA116" s="762"/>
      <c r="AB116" s="762"/>
      <c r="AC116" s="763"/>
      <c r="AD116" s="604"/>
    </row>
    <row r="117" spans="1:30" ht="22.5" customHeight="1">
      <c r="A117" s="605"/>
      <c r="B117" s="755"/>
      <c r="C117" s="778"/>
      <c r="D117" s="778"/>
      <c r="E117" s="778"/>
      <c r="F117" s="761"/>
      <c r="G117" s="714"/>
      <c r="H117" s="714"/>
      <c r="I117" s="714"/>
      <c r="J117" s="715"/>
      <c r="K117" s="760"/>
      <c r="L117" s="764"/>
      <c r="M117" s="765"/>
      <c r="N117" s="765"/>
      <c r="O117" s="765"/>
      <c r="P117" s="765"/>
      <c r="Q117" s="765"/>
      <c r="R117" s="765"/>
      <c r="S117" s="765"/>
      <c r="T117" s="765"/>
      <c r="U117" s="765"/>
      <c r="V117" s="765"/>
      <c r="W117" s="765"/>
      <c r="X117" s="765"/>
      <c r="Y117" s="765"/>
      <c r="Z117" s="765"/>
      <c r="AA117" s="765"/>
      <c r="AB117" s="765"/>
      <c r="AC117" s="763"/>
      <c r="AD117" s="604"/>
    </row>
    <row r="118" spans="1:30" ht="22.5" customHeight="1">
      <c r="A118" s="605"/>
      <c r="B118" s="755"/>
      <c r="C118" s="778"/>
      <c r="D118" s="778"/>
      <c r="E118" s="778"/>
      <c r="F118" s="761"/>
      <c r="G118" s="714"/>
      <c r="H118" s="714"/>
      <c r="I118" s="714"/>
      <c r="J118" s="715"/>
      <c r="K118" s="760"/>
      <c r="L118" s="761"/>
      <c r="M118" s="762"/>
      <c r="N118" s="762"/>
      <c r="O118" s="762"/>
      <c r="P118" s="762"/>
      <c r="Q118" s="762"/>
      <c r="R118" s="762"/>
      <c r="S118" s="762"/>
      <c r="T118" s="762"/>
      <c r="U118" s="762"/>
      <c r="V118" s="762"/>
      <c r="W118" s="762"/>
      <c r="X118" s="762"/>
      <c r="Y118" s="762"/>
      <c r="Z118" s="762"/>
      <c r="AA118" s="762"/>
      <c r="AB118" s="762"/>
      <c r="AC118" s="763"/>
      <c r="AD118" s="604"/>
    </row>
    <row r="119" spans="1:30" ht="22.5" customHeight="1">
      <c r="A119" s="605"/>
      <c r="B119" s="755"/>
      <c r="C119" s="778"/>
      <c r="D119" s="778"/>
      <c r="E119" s="778"/>
      <c r="F119" s="761"/>
      <c r="G119" s="714"/>
      <c r="H119" s="714"/>
      <c r="I119" s="714"/>
      <c r="J119" s="715"/>
      <c r="K119" s="760"/>
      <c r="L119" s="764"/>
      <c r="M119" s="765"/>
      <c r="N119" s="765"/>
      <c r="O119" s="765"/>
      <c r="P119" s="765"/>
      <c r="Q119" s="765"/>
      <c r="R119" s="765"/>
      <c r="S119" s="765"/>
      <c r="T119" s="765"/>
      <c r="U119" s="765"/>
      <c r="V119" s="765"/>
      <c r="W119" s="765"/>
      <c r="X119" s="765"/>
      <c r="Y119" s="765"/>
      <c r="Z119" s="765"/>
      <c r="AA119" s="765"/>
      <c r="AB119" s="765"/>
      <c r="AC119" s="763"/>
      <c r="AD119" s="604"/>
    </row>
    <row r="120" spans="1:30" ht="22.5" customHeight="1">
      <c r="A120" s="605"/>
      <c r="B120" s="755"/>
      <c r="C120" s="778"/>
      <c r="D120" s="778"/>
      <c r="E120" s="778"/>
      <c r="F120" s="761"/>
      <c r="G120" s="714"/>
      <c r="H120" s="714"/>
      <c r="I120" s="714"/>
      <c r="J120" s="715"/>
      <c r="K120" s="760"/>
      <c r="L120" s="762"/>
      <c r="M120" s="762"/>
      <c r="N120" s="762"/>
      <c r="O120" s="762"/>
      <c r="P120" s="762"/>
      <c r="Q120" s="762"/>
      <c r="R120" s="762"/>
      <c r="S120" s="762"/>
      <c r="T120" s="762"/>
      <c r="U120" s="762"/>
      <c r="V120" s="762"/>
      <c r="W120" s="762"/>
      <c r="X120" s="762"/>
      <c r="Y120" s="762"/>
      <c r="Z120" s="762"/>
      <c r="AA120" s="762"/>
      <c r="AB120" s="762"/>
      <c r="AC120" s="763"/>
      <c r="AD120" s="604"/>
    </row>
    <row r="121" spans="1:30" ht="22.5" customHeight="1">
      <c r="A121" s="605"/>
      <c r="B121" s="779"/>
      <c r="C121" s="166"/>
      <c r="D121" s="166"/>
      <c r="E121" s="166"/>
      <c r="F121" s="714"/>
      <c r="G121" s="714"/>
      <c r="H121" s="714"/>
      <c r="I121" s="714"/>
      <c r="J121" s="715"/>
      <c r="K121" s="766"/>
      <c r="L121" s="764"/>
      <c r="M121" s="765"/>
      <c r="N121" s="765"/>
      <c r="O121" s="765"/>
      <c r="P121" s="765"/>
      <c r="Q121" s="765"/>
      <c r="R121" s="765"/>
      <c r="S121" s="765"/>
      <c r="T121" s="765"/>
      <c r="U121" s="765"/>
      <c r="V121" s="765"/>
      <c r="W121" s="765"/>
      <c r="X121" s="765"/>
      <c r="Y121" s="765"/>
      <c r="Z121" s="765"/>
      <c r="AA121" s="765"/>
      <c r="AB121" s="765"/>
      <c r="AC121" s="763"/>
      <c r="AD121" s="604"/>
    </row>
    <row r="122" spans="1:30" ht="22.5" customHeight="1">
      <c r="A122" s="605"/>
      <c r="B122" s="767"/>
      <c r="C122" s="768"/>
      <c r="D122" s="768"/>
      <c r="E122" s="768"/>
      <c r="F122" s="762"/>
      <c r="G122" s="762"/>
      <c r="H122" s="762"/>
      <c r="I122" s="762"/>
      <c r="J122" s="780"/>
      <c r="K122" s="766"/>
      <c r="L122" s="765"/>
      <c r="M122" s="765"/>
      <c r="N122" s="765"/>
      <c r="O122" s="765"/>
      <c r="P122" s="765"/>
      <c r="Q122" s="765"/>
      <c r="R122" s="765"/>
      <c r="S122" s="765"/>
      <c r="T122" s="765"/>
      <c r="U122" s="765"/>
      <c r="V122" s="765"/>
      <c r="W122" s="765"/>
      <c r="X122" s="765"/>
      <c r="Y122" s="765"/>
      <c r="Z122" s="765"/>
      <c r="AA122" s="765"/>
      <c r="AB122" s="765"/>
      <c r="AC122" s="763"/>
      <c r="AD122" s="604"/>
    </row>
    <row r="123" spans="1:30" ht="27" customHeight="1">
      <c r="A123" s="605"/>
      <c r="B123" s="947" t="s">
        <v>1179</v>
      </c>
      <c r="C123" s="948"/>
      <c r="D123" s="323"/>
      <c r="E123" s="323"/>
      <c r="F123" s="323"/>
      <c r="G123" s="323"/>
      <c r="J123" s="780"/>
      <c r="K123" s="752" t="s">
        <v>1481</v>
      </c>
      <c r="L123" s="754"/>
      <c r="M123" s="754"/>
      <c r="N123" s="754"/>
      <c r="O123" s="754"/>
      <c r="P123" s="754"/>
      <c r="Q123" s="754"/>
      <c r="R123" s="754"/>
      <c r="S123" s="754"/>
      <c r="T123" s="754"/>
      <c r="U123" s="595"/>
      <c r="V123" s="595"/>
      <c r="W123" s="595"/>
      <c r="X123" s="595"/>
      <c r="Y123" s="595"/>
      <c r="Z123" s="595"/>
      <c r="AA123" s="595"/>
      <c r="AB123" s="595"/>
      <c r="AC123" s="619"/>
      <c r="AD123" s="604"/>
    </row>
    <row r="124" spans="1:30" ht="27" customHeight="1">
      <c r="A124" s="605"/>
      <c r="B124" s="947"/>
      <c r="C124" s="948"/>
      <c r="D124" s="334"/>
      <c r="E124" s="334"/>
      <c r="F124" s="334"/>
      <c r="G124" s="334"/>
      <c r="H124" s="769"/>
      <c r="I124" s="769"/>
      <c r="J124" s="780"/>
      <c r="K124" s="760" t="s">
        <v>1180</v>
      </c>
      <c r="L124" s="770"/>
      <c r="M124" s="770"/>
      <c r="N124" s="770"/>
      <c r="O124" s="770"/>
      <c r="P124" s="770"/>
      <c r="Q124" s="770"/>
      <c r="R124" s="770"/>
      <c r="S124" s="770"/>
      <c r="T124" s="770"/>
      <c r="AC124" s="625"/>
      <c r="AD124" s="604"/>
    </row>
    <row r="125" spans="1:30" ht="22.5" customHeight="1">
      <c r="A125" s="605"/>
      <c r="B125" s="947" t="s">
        <v>1181</v>
      </c>
      <c r="C125" s="948"/>
      <c r="D125" s="948" t="s">
        <v>1182</v>
      </c>
      <c r="E125" s="948"/>
      <c r="F125" s="948"/>
      <c r="G125" s="948"/>
      <c r="H125" s="948"/>
      <c r="I125" s="948"/>
      <c r="J125" s="780"/>
      <c r="K125" s="760"/>
      <c r="L125" s="764"/>
      <c r="M125" s="765"/>
      <c r="N125" s="765"/>
      <c r="O125" s="765"/>
      <c r="P125" s="765"/>
      <c r="Q125" s="765"/>
      <c r="R125" s="765"/>
      <c r="S125" s="765"/>
      <c r="T125" s="765"/>
      <c r="U125" s="765"/>
      <c r="V125" s="765"/>
      <c r="W125" s="765"/>
      <c r="X125" s="765"/>
      <c r="Y125" s="765"/>
      <c r="Z125" s="765"/>
      <c r="AA125" s="765"/>
      <c r="AB125" s="765"/>
      <c r="AC125" s="625"/>
      <c r="AD125" s="604"/>
    </row>
    <row r="126" spans="1:30" ht="22.5" customHeight="1">
      <c r="A126" s="605"/>
      <c r="B126" s="947"/>
      <c r="C126" s="948"/>
      <c r="D126" s="948"/>
      <c r="E126" s="948"/>
      <c r="F126" s="948"/>
      <c r="G126" s="948"/>
      <c r="H126" s="948"/>
      <c r="I126" s="948"/>
      <c r="J126" s="780"/>
      <c r="K126" s="760"/>
      <c r="L126" s="761"/>
      <c r="M126" s="762"/>
      <c r="N126" s="762"/>
      <c r="O126" s="762"/>
      <c r="P126" s="762"/>
      <c r="Q126" s="762"/>
      <c r="R126" s="762"/>
      <c r="S126" s="762"/>
      <c r="T126" s="762"/>
      <c r="U126" s="762"/>
      <c r="V126" s="762"/>
      <c r="W126" s="762"/>
      <c r="X126" s="762"/>
      <c r="Y126" s="762"/>
      <c r="Z126" s="762"/>
      <c r="AA126" s="762"/>
      <c r="AB126" s="762"/>
      <c r="AC126" s="625"/>
      <c r="AD126" s="604"/>
    </row>
    <row r="127" spans="1:30" ht="22.5" customHeight="1">
      <c r="A127" s="605"/>
      <c r="B127" s="947" t="s">
        <v>1183</v>
      </c>
      <c r="C127" s="948"/>
      <c r="D127" s="948" t="s">
        <v>1279</v>
      </c>
      <c r="E127" s="948"/>
      <c r="F127" s="948"/>
      <c r="G127" s="948"/>
      <c r="H127" s="948"/>
      <c r="I127" s="948"/>
      <c r="J127" s="780"/>
      <c r="K127" s="760"/>
      <c r="L127" s="764"/>
      <c r="M127" s="765"/>
      <c r="N127" s="765"/>
      <c r="O127" s="765"/>
      <c r="P127" s="765"/>
      <c r="Q127" s="765"/>
      <c r="R127" s="765"/>
      <c r="S127" s="765"/>
      <c r="T127" s="765"/>
      <c r="U127" s="765"/>
      <c r="V127" s="765"/>
      <c r="W127" s="765"/>
      <c r="X127" s="765"/>
      <c r="Y127" s="765"/>
      <c r="Z127" s="765"/>
      <c r="AA127" s="765"/>
      <c r="AB127" s="765"/>
      <c r="AC127" s="625"/>
      <c r="AD127" s="604"/>
    </row>
    <row r="128" spans="1:30" ht="22.5" customHeight="1">
      <c r="A128" s="605"/>
      <c r="B128" s="947"/>
      <c r="C128" s="948"/>
      <c r="D128" s="948"/>
      <c r="E128" s="948"/>
      <c r="F128" s="948"/>
      <c r="G128" s="948"/>
      <c r="H128" s="948"/>
      <c r="I128" s="948"/>
      <c r="J128" s="780"/>
      <c r="K128" s="760"/>
      <c r="L128" s="762"/>
      <c r="M128" s="762"/>
      <c r="N128" s="762"/>
      <c r="O128" s="762"/>
      <c r="P128" s="762"/>
      <c r="Q128" s="762"/>
      <c r="R128" s="762"/>
      <c r="S128" s="762"/>
      <c r="T128" s="762"/>
      <c r="U128" s="762"/>
      <c r="V128" s="762"/>
      <c r="W128" s="762"/>
      <c r="X128" s="762"/>
      <c r="Y128" s="762"/>
      <c r="Z128" s="762"/>
      <c r="AA128" s="762"/>
      <c r="AB128" s="762"/>
      <c r="AC128" s="625"/>
      <c r="AD128" s="604"/>
    </row>
    <row r="129" spans="1:30" ht="22.5" customHeight="1">
      <c r="A129" s="605"/>
      <c r="B129" s="767"/>
      <c r="C129" s="768"/>
      <c r="D129" s="781"/>
      <c r="E129" s="781"/>
      <c r="F129" s="761"/>
      <c r="G129" s="761"/>
      <c r="H129" s="761"/>
      <c r="I129" s="761"/>
      <c r="J129" s="763"/>
      <c r="K129" s="624"/>
      <c r="L129" s="764"/>
      <c r="M129" s="765"/>
      <c r="N129" s="765"/>
      <c r="O129" s="765"/>
      <c r="P129" s="765"/>
      <c r="Q129" s="765"/>
      <c r="R129" s="765"/>
      <c r="S129" s="765"/>
      <c r="T129" s="765"/>
      <c r="U129" s="765"/>
      <c r="V129" s="765"/>
      <c r="W129" s="765"/>
      <c r="X129" s="765"/>
      <c r="Y129" s="765"/>
      <c r="Z129" s="765"/>
      <c r="AA129" s="765"/>
      <c r="AB129" s="765"/>
      <c r="AC129" s="625"/>
      <c r="AD129" s="604"/>
    </row>
    <row r="130" spans="1:30" ht="22.5" customHeight="1">
      <c r="A130" s="605"/>
      <c r="B130" s="772"/>
      <c r="C130" s="773"/>
      <c r="D130" s="774"/>
      <c r="E130" s="774"/>
      <c r="F130" s="782"/>
      <c r="G130" s="782"/>
      <c r="H130" s="782"/>
      <c r="I130" s="782"/>
      <c r="J130" s="219"/>
      <c r="K130" s="635"/>
      <c r="L130" s="612"/>
      <c r="M130" s="612"/>
      <c r="N130" s="612"/>
      <c r="O130" s="612"/>
      <c r="P130" s="612"/>
      <c r="Q130" s="612"/>
      <c r="R130" s="612"/>
      <c r="S130" s="612"/>
      <c r="T130" s="612"/>
      <c r="U130" s="612"/>
      <c r="V130" s="612"/>
      <c r="W130" s="612"/>
      <c r="X130" s="612"/>
      <c r="Y130" s="612"/>
      <c r="Z130" s="612"/>
      <c r="AA130" s="612"/>
      <c r="AB130" s="612"/>
      <c r="AC130" s="705"/>
      <c r="AD130" s="604"/>
    </row>
    <row r="131" spans="1:30" ht="16.5" customHeight="1">
      <c r="A131" s="783"/>
      <c r="B131" s="778"/>
      <c r="C131" s="778"/>
      <c r="D131" s="778"/>
      <c r="E131" s="778"/>
      <c r="F131" s="761"/>
      <c r="G131" s="761"/>
      <c r="H131" s="761"/>
      <c r="I131" s="761"/>
      <c r="J131" s="761"/>
      <c r="K131" s="761"/>
      <c r="L131" s="761"/>
      <c r="M131" s="761"/>
      <c r="N131" s="761"/>
      <c r="O131" s="761"/>
      <c r="P131" s="761"/>
      <c r="Q131" s="761"/>
      <c r="R131" s="761"/>
      <c r="S131" s="761"/>
      <c r="T131" s="761"/>
      <c r="U131" s="714"/>
      <c r="V131" s="714"/>
      <c r="W131" s="714"/>
      <c r="X131" s="714"/>
      <c r="Y131" s="714"/>
      <c r="Z131" s="714"/>
      <c r="AA131" s="714"/>
      <c r="AB131" s="714"/>
      <c r="AC131" s="714"/>
      <c r="AD131" s="604"/>
    </row>
    <row r="132" spans="1:30" ht="22.5" customHeight="1">
      <c r="A132" s="605"/>
      <c r="B132" s="1170" t="s">
        <v>1189</v>
      </c>
      <c r="C132" s="1171"/>
      <c r="D132" s="1171"/>
      <c r="E132" s="1171"/>
      <c r="F132" s="1171"/>
      <c r="G132" s="1171"/>
      <c r="H132" s="1171"/>
      <c r="I132" s="1171"/>
      <c r="J132" s="1171"/>
      <c r="K132" s="1171"/>
      <c r="L132" s="1171"/>
      <c r="M132" s="1171"/>
      <c r="N132" s="1171"/>
      <c r="O132" s="1172"/>
      <c r="S132" s="1178" t="s">
        <v>1190</v>
      </c>
      <c r="T132" s="1165"/>
      <c r="U132" s="1165"/>
      <c r="V132" s="1179"/>
      <c r="W132" s="431"/>
      <c r="X132" s="431"/>
      <c r="Y132" s="784"/>
      <c r="Z132" s="1170" t="s">
        <v>1191</v>
      </c>
      <c r="AA132" s="1171"/>
      <c r="AB132" s="1171"/>
      <c r="AC132" s="1172"/>
      <c r="AD132" s="604"/>
    </row>
    <row r="133" spans="1:30" ht="22.5" customHeight="1">
      <c r="A133" s="605"/>
      <c r="B133" s="1180" t="s">
        <v>1483</v>
      </c>
      <c r="C133" s="1181"/>
      <c r="D133" s="1181"/>
      <c r="E133" s="1181"/>
      <c r="F133" s="1181"/>
      <c r="G133" s="1181"/>
      <c r="H133" s="1181"/>
      <c r="I133" s="1181"/>
      <c r="J133" s="1181"/>
      <c r="K133" s="1181"/>
      <c r="L133" s="1181"/>
      <c r="M133" s="1181"/>
      <c r="N133" s="1181"/>
      <c r="O133" s="1182"/>
      <c r="S133" s="1183" t="s">
        <v>1193</v>
      </c>
      <c r="T133" s="1184"/>
      <c r="U133" s="1184"/>
      <c r="V133" s="1185"/>
      <c r="W133" s="785"/>
      <c r="Y133" s="786"/>
      <c r="Z133" s="787" t="s">
        <v>1484</v>
      </c>
      <c r="AA133" s="788" t="s">
        <v>1485</v>
      </c>
      <c r="AB133" s="788" t="s">
        <v>1198</v>
      </c>
      <c r="AC133" s="789"/>
      <c r="AD133" s="604"/>
    </row>
    <row r="134" spans="1:30" ht="22.5" customHeight="1">
      <c r="A134" s="605"/>
      <c r="B134" s="1186" t="s">
        <v>1230</v>
      </c>
      <c r="C134" s="166" t="s">
        <v>1486</v>
      </c>
      <c r="D134" s="166"/>
      <c r="E134" s="166"/>
      <c r="F134" s="714"/>
      <c r="G134" s="714"/>
      <c r="H134" s="714"/>
      <c r="I134" s="714"/>
      <c r="J134" s="1176" t="s">
        <v>1230</v>
      </c>
      <c r="K134" s="166" t="s">
        <v>1196</v>
      </c>
      <c r="L134" s="714"/>
      <c r="M134" s="714"/>
      <c r="N134" s="650"/>
      <c r="O134" s="625"/>
      <c r="S134" s="790" t="s">
        <v>1484</v>
      </c>
      <c r="T134" s="788" t="s">
        <v>1485</v>
      </c>
      <c r="U134" s="788" t="s">
        <v>1198</v>
      </c>
      <c r="V134" s="791"/>
      <c r="W134" s="785"/>
      <c r="Y134" s="786"/>
      <c r="Z134" s="792" t="s">
        <v>1484</v>
      </c>
      <c r="AA134" s="793" t="s">
        <v>1487</v>
      </c>
      <c r="AB134" s="793" t="s">
        <v>1203</v>
      </c>
      <c r="AC134" s="537"/>
      <c r="AD134" s="604"/>
    </row>
    <row r="135" spans="1:30" ht="22.5" customHeight="1">
      <c r="A135" s="605"/>
      <c r="B135" s="1175"/>
      <c r="C135" s="794" t="s">
        <v>1488</v>
      </c>
      <c r="D135" s="795"/>
      <c r="E135" s="795"/>
      <c r="F135" s="796"/>
      <c r="G135" s="796"/>
      <c r="H135" s="796"/>
      <c r="I135" s="796"/>
      <c r="J135" s="1177"/>
      <c r="K135" s="797" t="s">
        <v>1201</v>
      </c>
      <c r="L135" s="796"/>
      <c r="M135" s="796"/>
      <c r="N135" s="796"/>
      <c r="O135" s="798"/>
      <c r="S135" s="799" t="s">
        <v>1484</v>
      </c>
      <c r="T135" s="793" t="s">
        <v>1487</v>
      </c>
      <c r="U135" s="793" t="s">
        <v>1203</v>
      </c>
      <c r="V135" s="800"/>
      <c r="W135" s="785"/>
      <c r="Y135" s="625"/>
      <c r="Z135" s="700" t="s">
        <v>1152</v>
      </c>
      <c r="AA135" s="700"/>
      <c r="AB135" s="700"/>
      <c r="AC135" s="789"/>
      <c r="AD135" s="604"/>
    </row>
    <row r="136" spans="1:30" ht="22.5" customHeight="1">
      <c r="A136" s="605"/>
      <c r="B136" s="1174" t="s">
        <v>1230</v>
      </c>
      <c r="C136" s="801" t="s">
        <v>1489</v>
      </c>
      <c r="D136" s="802"/>
      <c r="E136" s="802"/>
      <c r="F136" s="803" t="s">
        <v>1490</v>
      </c>
      <c r="G136" s="804"/>
      <c r="H136" s="804"/>
      <c r="I136" s="805"/>
      <c r="J136" s="1176" t="s">
        <v>1230</v>
      </c>
      <c r="K136" s="802" t="s">
        <v>1206</v>
      </c>
      <c r="L136" s="804"/>
      <c r="M136" s="806" t="s">
        <v>1205</v>
      </c>
      <c r="N136" s="804"/>
      <c r="O136" s="807"/>
      <c r="Y136" s="780"/>
      <c r="Z136" s="220"/>
      <c r="AA136" s="220"/>
      <c r="AB136" s="220"/>
      <c r="AC136" s="219"/>
      <c r="AD136" s="604"/>
    </row>
    <row r="137" spans="1:30" ht="22.5" customHeight="1">
      <c r="A137" s="605"/>
      <c r="B137" s="1175"/>
      <c r="C137" s="808" t="s">
        <v>1207</v>
      </c>
      <c r="D137" s="808"/>
      <c r="E137" s="808"/>
      <c r="F137" s="809" t="s">
        <v>1208</v>
      </c>
      <c r="G137" s="796"/>
      <c r="H137" s="796"/>
      <c r="I137" s="810"/>
      <c r="J137" s="1177"/>
      <c r="K137" s="808" t="s">
        <v>1209</v>
      </c>
      <c r="L137" s="796"/>
      <c r="M137" s="811" t="s">
        <v>1208</v>
      </c>
      <c r="N137" s="796"/>
      <c r="O137" s="798"/>
      <c r="Z137" s="1167" t="s">
        <v>1491</v>
      </c>
      <c r="AA137" s="1168"/>
      <c r="AB137" s="1168"/>
      <c r="AC137" s="1169"/>
      <c r="AD137" s="604"/>
    </row>
    <row r="138" spans="1:30" ht="22.5" customHeight="1">
      <c r="A138" s="605"/>
      <c r="B138" s="346" t="s">
        <v>1211</v>
      </c>
      <c r="F138" s="812"/>
      <c r="G138" s="812"/>
      <c r="H138" s="812"/>
      <c r="O138" s="625"/>
      <c r="AC138" s="813"/>
      <c r="AD138" s="604"/>
    </row>
    <row r="139" spans="1:30" ht="22.5" customHeight="1">
      <c r="A139" s="605"/>
      <c r="B139" s="346" t="s">
        <v>1212</v>
      </c>
      <c r="F139" s="812"/>
      <c r="G139" s="812"/>
      <c r="H139" s="812"/>
      <c r="O139" s="625"/>
      <c r="X139" s="715"/>
      <c r="Y139" s="1170" t="s">
        <v>1213</v>
      </c>
      <c r="Z139" s="1171"/>
      <c r="AA139" s="1171"/>
      <c r="AB139" s="1171"/>
      <c r="AC139" s="1172"/>
      <c r="AD139" s="604"/>
    </row>
    <row r="140" spans="1:30" ht="22.5" customHeight="1">
      <c r="A140" s="605"/>
      <c r="B140" s="814"/>
      <c r="C140" s="197"/>
      <c r="D140" s="197"/>
      <c r="E140" s="197"/>
      <c r="F140" s="714"/>
      <c r="G140" s="812"/>
      <c r="H140" s="1164" t="s">
        <v>1152</v>
      </c>
      <c r="I140" s="1164"/>
      <c r="J140" s="650"/>
      <c r="O140" s="625"/>
      <c r="X140" s="780"/>
      <c r="Y140" s="699" t="s">
        <v>1152</v>
      </c>
      <c r="Z140" s="700"/>
      <c r="AA140" s="700"/>
      <c r="AB140" s="700"/>
      <c r="AC140" s="789"/>
      <c r="AD140" s="604"/>
    </row>
    <row r="141" spans="1:30" ht="22.5" customHeight="1">
      <c r="A141" s="605"/>
      <c r="B141" s="814"/>
      <c r="C141" s="166"/>
      <c r="D141" s="166"/>
      <c r="E141" s="166"/>
      <c r="F141" s="714"/>
      <c r="G141" s="812"/>
      <c r="H141" s="1164"/>
      <c r="I141" s="1164"/>
      <c r="J141" s="721"/>
      <c r="K141" s="721"/>
      <c r="L141" s="721"/>
      <c r="M141" s="721"/>
      <c r="N141" s="612"/>
      <c r="O141" s="625"/>
      <c r="X141" s="780"/>
      <c r="Y141" s="713"/>
      <c r="Z141" s="245"/>
      <c r="AA141" s="245"/>
      <c r="AB141" s="245"/>
      <c r="AC141" s="780"/>
      <c r="AD141" s="604"/>
    </row>
    <row r="142" spans="1:30" ht="26.25" customHeight="1">
      <c r="A142" s="605"/>
      <c r="B142" s="814"/>
      <c r="C142" s="197"/>
      <c r="D142" s="197"/>
      <c r="E142" s="197"/>
      <c r="F142" s="714"/>
      <c r="G142" s="812"/>
      <c r="H142" s="1164" t="s">
        <v>1214</v>
      </c>
      <c r="I142" s="1164"/>
      <c r="J142" s="1165" t="str">
        <f>VLOOKUP(Q8,Emp_data!A:V,22,0)</f>
        <v>Mr. Kazuya Oda</v>
      </c>
      <c r="K142" s="1165"/>
      <c r="L142" s="1165"/>
      <c r="M142" s="1165"/>
      <c r="N142" s="1165"/>
      <c r="O142" s="625"/>
      <c r="X142" s="625"/>
      <c r="Y142" s="635"/>
      <c r="Z142" s="612"/>
      <c r="AA142" s="612"/>
      <c r="AB142" s="612"/>
      <c r="AC142" s="705"/>
      <c r="AD142" s="604"/>
    </row>
    <row r="143" spans="1:30" ht="25.5" customHeight="1">
      <c r="A143" s="605"/>
      <c r="B143" s="815"/>
      <c r="C143" s="150"/>
      <c r="D143" s="150"/>
      <c r="E143" s="150"/>
      <c r="F143" s="721"/>
      <c r="G143" s="816"/>
      <c r="H143" s="721"/>
      <c r="I143" s="721"/>
      <c r="J143" s="1166" t="s">
        <v>1371</v>
      </c>
      <c r="K143" s="1166"/>
      <c r="L143" s="1166"/>
      <c r="M143" s="1166"/>
      <c r="N143" s="1166"/>
      <c r="O143" s="705"/>
      <c r="X143" s="780"/>
      <c r="Y143" s="1167" t="s">
        <v>1492</v>
      </c>
      <c r="Z143" s="1168"/>
      <c r="AA143" s="1168"/>
      <c r="AB143" s="1168"/>
      <c r="AC143" s="1169"/>
      <c r="AD143" s="604"/>
    </row>
    <row r="144" spans="1:30" ht="9.75" customHeight="1">
      <c r="A144" s="605"/>
      <c r="B144" s="817"/>
      <c r="C144" s="818"/>
      <c r="D144" s="818"/>
      <c r="E144" s="818"/>
      <c r="F144" s="819"/>
      <c r="G144" s="819"/>
      <c r="H144" s="819"/>
      <c r="I144" s="819"/>
      <c r="J144" s="819"/>
      <c r="K144" s="819"/>
      <c r="L144" s="819"/>
      <c r="M144" s="819"/>
      <c r="N144" s="819"/>
      <c r="O144" s="813"/>
      <c r="AD144" s="604"/>
    </row>
    <row r="145" spans="1:30" ht="22.5" customHeight="1">
      <c r="A145" s="605"/>
      <c r="B145" s="935" t="s">
        <v>1217</v>
      </c>
      <c r="C145" s="936"/>
      <c r="D145" s="936"/>
      <c r="E145" s="936"/>
      <c r="F145" s="936"/>
      <c r="G145" s="936"/>
      <c r="H145" s="936"/>
      <c r="I145" s="936"/>
      <c r="J145" s="936"/>
      <c r="K145" s="936"/>
      <c r="L145" s="936"/>
      <c r="M145" s="936"/>
      <c r="N145" s="936"/>
      <c r="O145" s="937"/>
      <c r="V145" s="1170" t="s">
        <v>1218</v>
      </c>
      <c r="W145" s="1171"/>
      <c r="X145" s="1171"/>
      <c r="Y145" s="1172"/>
      <c r="Z145" s="1170" t="s">
        <v>1219</v>
      </c>
      <c r="AA145" s="1171"/>
      <c r="AB145" s="1171"/>
      <c r="AC145" s="1172"/>
      <c r="AD145" s="604"/>
    </row>
    <row r="146" spans="1:30" ht="25.5" customHeight="1">
      <c r="A146" s="605"/>
      <c r="B146" s="346" t="s">
        <v>1211</v>
      </c>
      <c r="C146" s="166"/>
      <c r="D146" s="166"/>
      <c r="E146" s="166"/>
      <c r="F146" s="714"/>
      <c r="O146" s="820"/>
      <c r="V146" s="713" t="s">
        <v>1152</v>
      </c>
      <c r="X146" s="245"/>
      <c r="Y146" s="780"/>
      <c r="Z146" s="713" t="s">
        <v>1152</v>
      </c>
      <c r="AA146" s="245"/>
      <c r="AB146" s="245"/>
      <c r="AC146" s="780"/>
      <c r="AD146" s="604"/>
    </row>
    <row r="147" spans="1:30" ht="25.5" customHeight="1">
      <c r="A147" s="605"/>
      <c r="B147" s="346" t="s">
        <v>1212</v>
      </c>
      <c r="C147" s="166"/>
      <c r="D147" s="166"/>
      <c r="E147" s="166"/>
      <c r="F147" s="714"/>
      <c r="O147" s="820"/>
      <c r="V147" s="713"/>
      <c r="X147" s="245"/>
      <c r="Y147" s="780"/>
      <c r="Z147" s="713"/>
      <c r="AA147" s="245"/>
      <c r="AB147" s="245"/>
      <c r="AC147" s="780"/>
      <c r="AD147" s="604"/>
    </row>
    <row r="148" spans="1:30" ht="22.5" customHeight="1">
      <c r="A148" s="605"/>
      <c r="B148" s="779"/>
      <c r="C148" s="166"/>
      <c r="D148" s="166"/>
      <c r="E148" s="166"/>
      <c r="F148" s="714"/>
      <c r="O148" s="820"/>
      <c r="V148" s="713"/>
      <c r="X148" s="245"/>
      <c r="Y148" s="780"/>
      <c r="Z148" s="713"/>
      <c r="AA148" s="245"/>
      <c r="AB148" s="245"/>
      <c r="AC148" s="780"/>
      <c r="AD148" s="604"/>
    </row>
    <row r="149" spans="1:30" ht="18" customHeight="1">
      <c r="A149" s="605"/>
      <c r="B149" s="779"/>
      <c r="C149" s="166"/>
      <c r="D149" s="166"/>
      <c r="E149" s="166"/>
      <c r="F149" s="714"/>
      <c r="H149" s="1164" t="s">
        <v>1152</v>
      </c>
      <c r="I149" s="1164"/>
      <c r="J149" s="650"/>
      <c r="O149" s="820"/>
      <c r="V149" s="1173" t="s">
        <v>1493</v>
      </c>
      <c r="W149" s="1173"/>
      <c r="X149" s="1173"/>
      <c r="Y149" s="1173"/>
      <c r="Z149" s="1167" t="s">
        <v>1493</v>
      </c>
      <c r="AA149" s="1168"/>
      <c r="AB149" s="1168"/>
      <c r="AC149" s="1169"/>
      <c r="AD149" s="604"/>
    </row>
    <row r="150" spans="1:30" ht="18" customHeight="1">
      <c r="A150" s="605"/>
      <c r="B150" s="434"/>
      <c r="H150" s="1164"/>
      <c r="I150" s="1164"/>
      <c r="J150" s="721"/>
      <c r="K150" s="721"/>
      <c r="L150" s="721"/>
      <c r="M150" s="721"/>
      <c r="N150" s="612"/>
      <c r="O150" s="715"/>
      <c r="AD150" s="604"/>
    </row>
    <row r="151" spans="1:30" ht="25.5" customHeight="1">
      <c r="A151" s="605"/>
      <c r="B151" s="434"/>
      <c r="H151" s="1164" t="s">
        <v>1214</v>
      </c>
      <c r="I151" s="1164"/>
      <c r="J151" s="1165" t="str">
        <f>VLOOKUP(Q8,Emp_data!A:W,23,0)</f>
        <v>Mr. Kazuya Oda</v>
      </c>
      <c r="K151" s="1165"/>
      <c r="L151" s="1165"/>
      <c r="M151" s="1165"/>
      <c r="N151" s="1165"/>
      <c r="O151" s="715"/>
      <c r="AD151" s="604"/>
    </row>
    <row r="152" spans="1:30" ht="25.5" customHeight="1">
      <c r="A152" s="605"/>
      <c r="B152" s="434"/>
      <c r="H152" s="714"/>
      <c r="I152" s="714"/>
      <c r="J152" s="1164" t="s">
        <v>1371</v>
      </c>
      <c r="K152" s="1164"/>
      <c r="L152" s="1164"/>
      <c r="M152" s="1164"/>
      <c r="N152" s="1164"/>
      <c r="O152" s="715"/>
      <c r="AD152" s="604"/>
    </row>
    <row r="153" spans="1:30" ht="19.5" customHeight="1">
      <c r="A153" s="605"/>
      <c r="B153" s="594"/>
      <c r="C153" s="821" t="s">
        <v>1220</v>
      </c>
      <c r="D153" s="594"/>
      <c r="E153" s="594"/>
      <c r="F153" s="595"/>
      <c r="G153" s="595"/>
      <c r="H153" s="595"/>
      <c r="I153" s="595"/>
      <c r="J153" s="595"/>
      <c r="K153" s="595"/>
      <c r="L153" s="595"/>
      <c r="M153" s="595"/>
      <c r="N153" s="595"/>
      <c r="O153" s="717"/>
      <c r="AD153" s="604"/>
    </row>
    <row r="154" spans="1:30" ht="19.5" customHeight="1">
      <c r="A154" s="605"/>
      <c r="C154" s="822" t="s">
        <v>1221</v>
      </c>
      <c r="AD154" s="604"/>
    </row>
    <row r="155" spans="1:30" ht="10.5" customHeight="1">
      <c r="A155" s="605"/>
      <c r="AD155" s="604"/>
    </row>
    <row r="156" spans="1:30" ht="10.5" customHeight="1" thickBot="1">
      <c r="A156" s="682"/>
      <c r="B156" s="742"/>
      <c r="C156" s="742"/>
      <c r="D156" s="742"/>
      <c r="E156" s="742"/>
      <c r="F156" s="743"/>
      <c r="G156" s="743"/>
      <c r="H156" s="743"/>
      <c r="I156" s="743"/>
      <c r="J156" s="743"/>
      <c r="K156" s="743"/>
      <c r="L156" s="743"/>
      <c r="M156" s="743"/>
      <c r="N156" s="743"/>
      <c r="O156" s="743"/>
      <c r="P156" s="743"/>
      <c r="Q156" s="743"/>
      <c r="R156" s="743"/>
      <c r="S156" s="743"/>
      <c r="T156" s="743"/>
      <c r="U156" s="743"/>
      <c r="V156" s="743"/>
      <c r="W156" s="743"/>
      <c r="X156" s="743"/>
      <c r="Y156" s="743"/>
      <c r="Z156" s="743"/>
      <c r="AA156" s="743"/>
      <c r="AB156" s="743"/>
      <c r="AC156" s="743"/>
      <c r="AD156" s="688"/>
    </row>
    <row r="157" spans="1:30" ht="13.35" customHeight="1">
      <c r="AD157" s="746" t="s">
        <v>1170</v>
      </c>
    </row>
  </sheetData>
  <mergeCells count="172">
    <mergeCell ref="AA10:AB11"/>
    <mergeCell ref="R8:U13"/>
    <mergeCell ref="K2:AB3"/>
    <mergeCell ref="AC2:AD3"/>
    <mergeCell ref="B6:B7"/>
    <mergeCell ref="G6:H7"/>
    <mergeCell ref="I6:I7"/>
    <mergeCell ref="J6:K7"/>
    <mergeCell ref="N6:Q7"/>
    <mergeCell ref="V6:X7"/>
    <mergeCell ref="Y6:Z6"/>
    <mergeCell ref="AA6:AC7"/>
    <mergeCell ref="Y10:Z11"/>
    <mergeCell ref="G11:H11"/>
    <mergeCell ref="I11:K11"/>
    <mergeCell ref="M11:N11"/>
    <mergeCell ref="P11:Q11"/>
    <mergeCell ref="B8:B13"/>
    <mergeCell ref="I8:K9"/>
    <mergeCell ref="M8:N9"/>
    <mergeCell ref="Q8:Q9"/>
    <mergeCell ref="V8:V13"/>
    <mergeCell ref="K12:Q12"/>
    <mergeCell ref="W10:W11"/>
    <mergeCell ref="B18:AC18"/>
    <mergeCell ref="B19:I21"/>
    <mergeCell ref="J19:W21"/>
    <mergeCell ref="X19:Y21"/>
    <mergeCell ref="Z19:AC19"/>
    <mergeCell ref="Z20:AC20"/>
    <mergeCell ref="Z21:AA21"/>
    <mergeCell ref="AB21:AC21"/>
    <mergeCell ref="W12:Z13"/>
    <mergeCell ref="AA12:AC13"/>
    <mergeCell ref="K13:Q13"/>
    <mergeCell ref="B14:B17"/>
    <mergeCell ref="C14:J15"/>
    <mergeCell ref="Q14:Q17"/>
    <mergeCell ref="V14:V15"/>
    <mergeCell ref="W14:W15"/>
    <mergeCell ref="V16:V17"/>
    <mergeCell ref="W16:W17"/>
    <mergeCell ref="B22:I24"/>
    <mergeCell ref="J22:W24"/>
    <mergeCell ref="X22:Y24"/>
    <mergeCell ref="Z22:AA22"/>
    <mergeCell ref="AB22:AC22"/>
    <mergeCell ref="Z23:AA23"/>
    <mergeCell ref="AB23:AC23"/>
    <mergeCell ref="Z24:AA24"/>
    <mergeCell ref="AB24:AC24"/>
    <mergeCell ref="F29:I30"/>
    <mergeCell ref="K29:W29"/>
    <mergeCell ref="K30:W30"/>
    <mergeCell ref="F31:I32"/>
    <mergeCell ref="K31:W31"/>
    <mergeCell ref="K32:W32"/>
    <mergeCell ref="B25:B36"/>
    <mergeCell ref="C25:C36"/>
    <mergeCell ref="D25:D36"/>
    <mergeCell ref="E25:E36"/>
    <mergeCell ref="F25:I26"/>
    <mergeCell ref="K25:W25"/>
    <mergeCell ref="K26:W26"/>
    <mergeCell ref="F27:I28"/>
    <mergeCell ref="K27:W27"/>
    <mergeCell ref="K28:W28"/>
    <mergeCell ref="F33:I36"/>
    <mergeCell ref="K33:W33"/>
    <mergeCell ref="K34:W34"/>
    <mergeCell ref="K35:W35"/>
    <mergeCell ref="K36:W36"/>
    <mergeCell ref="K37:W37"/>
    <mergeCell ref="K38:W38"/>
    <mergeCell ref="F39:I40"/>
    <mergeCell ref="K39:W39"/>
    <mergeCell ref="K40:W40"/>
    <mergeCell ref="F41:I42"/>
    <mergeCell ref="K41:W41"/>
    <mergeCell ref="K42:W42"/>
    <mergeCell ref="B37:B44"/>
    <mergeCell ref="C37:C44"/>
    <mergeCell ref="D37:D42"/>
    <mergeCell ref="E37:E42"/>
    <mergeCell ref="F37:I38"/>
    <mergeCell ref="D43:D44"/>
    <mergeCell ref="E43:E44"/>
    <mergeCell ref="F43:I44"/>
    <mergeCell ref="K43:W43"/>
    <mergeCell ref="K44:W44"/>
    <mergeCell ref="F53:I53"/>
    <mergeCell ref="K53:W53"/>
    <mergeCell ref="F54:I54"/>
    <mergeCell ref="K54:W54"/>
    <mergeCell ref="F55:I56"/>
    <mergeCell ref="K55:W55"/>
    <mergeCell ref="K56:W56"/>
    <mergeCell ref="AC48:AD49"/>
    <mergeCell ref="B51:B62"/>
    <mergeCell ref="C51:C62"/>
    <mergeCell ref="D51:D52"/>
    <mergeCell ref="E51:E52"/>
    <mergeCell ref="F51:I52"/>
    <mergeCell ref="K51:W51"/>
    <mergeCell ref="K52:W52"/>
    <mergeCell ref="D53:D62"/>
    <mergeCell ref="E53:E62"/>
    <mergeCell ref="F61:I62"/>
    <mergeCell ref="K61:W61"/>
    <mergeCell ref="K62:W62"/>
    <mergeCell ref="K48:AB49"/>
    <mergeCell ref="I65:J66"/>
    <mergeCell ref="K65:N66"/>
    <mergeCell ref="I67:J69"/>
    <mergeCell ref="K67:N69"/>
    <mergeCell ref="F57:I58"/>
    <mergeCell ref="K57:W57"/>
    <mergeCell ref="K58:W58"/>
    <mergeCell ref="F59:I60"/>
    <mergeCell ref="K59:W59"/>
    <mergeCell ref="K60:W60"/>
    <mergeCell ref="I74:J75"/>
    <mergeCell ref="K74:N75"/>
    <mergeCell ref="I76:J77"/>
    <mergeCell ref="K76:N77"/>
    <mergeCell ref="X76:AC77"/>
    <mergeCell ref="K94:AB95"/>
    <mergeCell ref="AC94:AD95"/>
    <mergeCell ref="X69:Y69"/>
    <mergeCell ref="Z69:AA69"/>
    <mergeCell ref="AB69:AC69"/>
    <mergeCell ref="I70:J71"/>
    <mergeCell ref="K70:N71"/>
    <mergeCell ref="I72:J73"/>
    <mergeCell ref="K72:N73"/>
    <mergeCell ref="F114:I114"/>
    <mergeCell ref="B123:C124"/>
    <mergeCell ref="B125:C126"/>
    <mergeCell ref="D125:I126"/>
    <mergeCell ref="B127:C128"/>
    <mergeCell ref="D127:I128"/>
    <mergeCell ref="B97:AC98"/>
    <mergeCell ref="B107:C108"/>
    <mergeCell ref="B109:C110"/>
    <mergeCell ref="D109:I110"/>
    <mergeCell ref="B111:C112"/>
    <mergeCell ref="D111:I112"/>
    <mergeCell ref="B136:B137"/>
    <mergeCell ref="J136:J137"/>
    <mergeCell ref="Z137:AC137"/>
    <mergeCell ref="Y139:AC139"/>
    <mergeCell ref="H140:I141"/>
    <mergeCell ref="H142:I142"/>
    <mergeCell ref="J142:N142"/>
    <mergeCell ref="B132:O132"/>
    <mergeCell ref="S132:V132"/>
    <mergeCell ref="Z132:AC132"/>
    <mergeCell ref="B133:O133"/>
    <mergeCell ref="S133:V133"/>
    <mergeCell ref="B134:B135"/>
    <mergeCell ref="J134:J135"/>
    <mergeCell ref="H151:I151"/>
    <mergeCell ref="J151:N151"/>
    <mergeCell ref="J152:N152"/>
    <mergeCell ref="J143:N143"/>
    <mergeCell ref="Y143:AC143"/>
    <mergeCell ref="B145:O145"/>
    <mergeCell ref="V145:Y145"/>
    <mergeCell ref="Z145:AC145"/>
    <mergeCell ref="H149:I150"/>
    <mergeCell ref="V149:Y149"/>
    <mergeCell ref="Z149:AC149"/>
  </mergeCells>
  <printOptions horizontalCentered="1"/>
  <pageMargins left="3.9370078740157501E-2" right="3.9370078740157501E-2" top="3.9370078740157501E-2" bottom="3.9370078740157501E-2" header="0.15748031496063" footer="0.15748031496063"/>
  <pageSetup paperSize="9" scale="62" orientation="portrait" horizontalDpi="300" verticalDpi="300" r:id="rId1"/>
  <headerFooter alignWithMargins="0"/>
  <rowBreaks count="2" manualBreakCount="2">
    <brk id="46" max="16383" man="1"/>
    <brk id="92" max="16383" man="1"/>
  </row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A99FDC-2ED6-4DCC-9C02-EB7F63FD6A45}">
  <sheetPr>
    <tabColor rgb="FFFF33CC"/>
  </sheetPr>
  <dimension ref="A1:AR127"/>
  <sheetViews>
    <sheetView view="pageBreakPreview" topLeftCell="A13" zoomScale="70" zoomScaleNormal="85" zoomScaleSheetLayoutView="70" workbookViewId="0">
      <selection activeCell="G26" sqref="G26:J26"/>
    </sheetView>
  </sheetViews>
  <sheetFormatPr defaultColWidth="9" defaultRowHeight="15" customHeight="1"/>
  <cols>
    <col min="1" max="1" width="2.25" style="327" customWidth="1"/>
    <col min="2" max="5" width="4.125" style="327" customWidth="1"/>
    <col min="6" max="6" width="5.25" style="327" customWidth="1"/>
    <col min="7" max="28" width="6.375" style="327" customWidth="1"/>
    <col min="29" max="29" width="1.375" style="327" customWidth="1"/>
    <col min="30" max="16384" width="9" style="327"/>
  </cols>
  <sheetData>
    <row r="1" spans="1:29" ht="19.5" customHeight="1" thickBot="1">
      <c r="Y1" s="477"/>
      <c r="Z1" s="398"/>
      <c r="AA1" s="398"/>
      <c r="AB1" s="398"/>
      <c r="AC1" s="562" t="s">
        <v>1494</v>
      </c>
    </row>
    <row r="2" spans="1:29" ht="19.5" customHeight="1">
      <c r="A2" s="416"/>
      <c r="B2" s="417"/>
      <c r="C2" s="417"/>
      <c r="D2" s="417"/>
      <c r="E2" s="417"/>
      <c r="F2" s="417"/>
      <c r="G2" s="417"/>
      <c r="H2" s="417"/>
      <c r="I2" s="417"/>
      <c r="J2" s="1109" t="s">
        <v>1495</v>
      </c>
      <c r="K2" s="1109"/>
      <c r="L2" s="1109"/>
      <c r="M2" s="1109"/>
      <c r="N2" s="1109"/>
      <c r="O2" s="1109"/>
      <c r="P2" s="1109"/>
      <c r="Q2" s="1109"/>
      <c r="R2" s="1109"/>
      <c r="S2" s="1109"/>
      <c r="T2" s="1109"/>
      <c r="U2" s="1109"/>
      <c r="V2" s="1109"/>
      <c r="W2" s="1109"/>
      <c r="X2" s="1109"/>
      <c r="Y2" s="1109"/>
      <c r="Z2" s="1109"/>
      <c r="AA2" s="1109"/>
      <c r="AB2" s="1118" t="s">
        <v>1496</v>
      </c>
      <c r="AC2" s="1119"/>
    </row>
    <row r="3" spans="1:29" ht="19.5" customHeight="1">
      <c r="A3" s="418"/>
      <c r="B3" s="419"/>
      <c r="C3" s="419"/>
      <c r="D3" s="419"/>
      <c r="E3" s="419"/>
      <c r="F3" s="419"/>
      <c r="G3" s="419"/>
      <c r="H3" s="419"/>
      <c r="I3" s="419"/>
      <c r="J3" s="1110"/>
      <c r="K3" s="1110"/>
      <c r="L3" s="1110"/>
      <c r="M3" s="1110"/>
      <c r="N3" s="1110"/>
      <c r="O3" s="1110"/>
      <c r="P3" s="1110"/>
      <c r="Q3" s="1110"/>
      <c r="R3" s="1110"/>
      <c r="S3" s="1110"/>
      <c r="T3" s="1110"/>
      <c r="U3" s="1110"/>
      <c r="V3" s="1110"/>
      <c r="W3" s="1110"/>
      <c r="X3" s="1110"/>
      <c r="Y3" s="1110"/>
      <c r="Z3" s="1110"/>
      <c r="AA3" s="1110"/>
      <c r="AB3" s="1120"/>
      <c r="AC3" s="1121"/>
    </row>
    <row r="4" spans="1:29" ht="18.600000000000001" customHeight="1">
      <c r="A4" s="420"/>
      <c r="B4" s="317"/>
      <c r="C4" s="317"/>
      <c r="D4" s="317"/>
      <c r="E4" s="479"/>
      <c r="F4" s="479"/>
      <c r="G4" s="479"/>
      <c r="H4" s="479"/>
      <c r="I4" s="479"/>
      <c r="J4" s="479"/>
      <c r="K4" s="479"/>
      <c r="L4" s="479"/>
      <c r="M4" s="479"/>
      <c r="N4" s="479"/>
      <c r="O4" s="479"/>
      <c r="P4" s="480"/>
      <c r="Q4" s="480"/>
      <c r="R4" s="480"/>
      <c r="S4" s="480"/>
      <c r="T4" s="480"/>
      <c r="U4" s="481"/>
      <c r="V4" s="480"/>
      <c r="Y4" s="480"/>
      <c r="Z4" s="480"/>
      <c r="AA4" s="480"/>
      <c r="AB4" s="480"/>
      <c r="AC4" s="482"/>
    </row>
    <row r="5" spans="1:29" ht="19.5" customHeight="1" thickBot="1">
      <c r="A5" s="425"/>
      <c r="B5" s="426" t="s">
        <v>1224</v>
      </c>
      <c r="C5" s="413"/>
      <c r="D5" s="413"/>
      <c r="E5" s="413"/>
      <c r="F5" s="413"/>
      <c r="G5" s="413"/>
      <c r="H5" s="413"/>
      <c r="I5" s="413"/>
      <c r="J5" s="413"/>
      <c r="K5" s="413"/>
      <c r="L5" s="413"/>
      <c r="N5" s="413"/>
      <c r="O5" s="413"/>
      <c r="Q5" s="413"/>
      <c r="R5" s="413"/>
      <c r="S5" s="413"/>
      <c r="T5" s="413"/>
      <c r="V5" s="413"/>
      <c r="X5" s="413"/>
      <c r="Y5" s="413"/>
      <c r="Z5" s="413"/>
      <c r="AA5" s="413"/>
      <c r="AC5" s="313"/>
    </row>
    <row r="6" spans="1:29" ht="19.5" customHeight="1">
      <c r="A6" s="312"/>
      <c r="B6" s="1074">
        <v>1</v>
      </c>
      <c r="C6" s="146" t="s">
        <v>1010</v>
      </c>
      <c r="D6" s="147"/>
      <c r="E6" s="148"/>
      <c r="F6" s="823"/>
      <c r="G6" s="1075">
        <f>VLOOKUP(P10,Emp_data!A:Z,26,0)</f>
        <v>45566</v>
      </c>
      <c r="H6" s="1075"/>
      <c r="I6" s="1077" t="s">
        <v>1011</v>
      </c>
      <c r="J6" s="1075">
        <f>VLOOKUP(P10,Emp_data!A:AA,27,0)</f>
        <v>45747</v>
      </c>
      <c r="K6" s="1078"/>
      <c r="L6" s="149" t="s">
        <v>1012</v>
      </c>
      <c r="M6" s="148"/>
      <c r="N6" s="1075">
        <f>VLOOKUP(P10,Emp_data!A:K,11,0)</f>
        <v>41691</v>
      </c>
      <c r="O6" s="1075"/>
      <c r="P6" s="1075"/>
      <c r="Q6" s="1078"/>
      <c r="R6" s="149" t="s">
        <v>1225</v>
      </c>
      <c r="S6" s="148"/>
      <c r="T6" s="148"/>
      <c r="U6" s="148"/>
      <c r="V6" s="1075">
        <f>VLOOKUP(P10,Emp_data!A:M,13,0)</f>
        <v>41810</v>
      </c>
      <c r="W6" s="1078"/>
      <c r="X6" s="1080" t="s">
        <v>1497</v>
      </c>
      <c r="Y6" s="1081"/>
      <c r="Z6" s="1075">
        <f>VLOOKUP(P10,Emp_data!A:N,14,0)</f>
        <v>45754</v>
      </c>
      <c r="AA6" s="1075"/>
      <c r="AB6" s="1115"/>
      <c r="AC6" s="313"/>
    </row>
    <row r="7" spans="1:29" ht="19.5" customHeight="1">
      <c r="A7" s="312"/>
      <c r="B7" s="1051"/>
      <c r="C7" s="824" t="s">
        <v>1015</v>
      </c>
      <c r="D7" s="428"/>
      <c r="E7" s="429"/>
      <c r="F7" s="152"/>
      <c r="G7" s="1076"/>
      <c r="H7" s="1076"/>
      <c r="I7" s="1036"/>
      <c r="J7" s="1076"/>
      <c r="K7" s="1079"/>
      <c r="L7" s="825" t="s">
        <v>1016</v>
      </c>
      <c r="M7" s="429"/>
      <c r="N7" s="1076"/>
      <c r="O7" s="1076"/>
      <c r="P7" s="1076"/>
      <c r="Q7" s="1079"/>
      <c r="R7" s="825" t="s">
        <v>1017</v>
      </c>
      <c r="S7" s="429"/>
      <c r="T7" s="429"/>
      <c r="U7" s="429"/>
      <c r="V7" s="1076"/>
      <c r="W7" s="1079"/>
      <c r="X7" s="825" t="s">
        <v>1018</v>
      </c>
      <c r="Y7" s="429"/>
      <c r="Z7" s="1076"/>
      <c r="AA7" s="1076"/>
      <c r="AB7" s="1116"/>
      <c r="AC7" s="313"/>
    </row>
    <row r="8" spans="1:29" ht="19.5" customHeight="1">
      <c r="A8" s="312"/>
      <c r="B8" s="1037">
        <v>2</v>
      </c>
      <c r="C8" s="134"/>
      <c r="D8" s="134"/>
      <c r="E8" s="134"/>
      <c r="F8" s="134"/>
      <c r="G8" s="134"/>
      <c r="H8" s="154" t="s">
        <v>1019</v>
      </c>
      <c r="I8" s="134"/>
      <c r="J8" s="134" t="s">
        <v>7</v>
      </c>
      <c r="K8" s="1052" t="str">
        <f>VLOOKUP(P10,Emp_data!A:H,8,0)</f>
        <v>ADM</v>
      </c>
      <c r="L8" s="1052"/>
      <c r="M8" s="1053"/>
      <c r="N8" s="155" t="s">
        <v>8</v>
      </c>
      <c r="O8" s="1052" t="str">
        <f>VLOOKUP(P10,Emp_data!A:I,9,0)</f>
        <v>GA</v>
      </c>
      <c r="P8" s="1052"/>
      <c r="Q8" s="1056"/>
      <c r="R8" s="1097" t="e" vm="42">
        <f>INDEX(Emp_pic!$C:$C,MATCH(Management!$P$10,Emp_pic!$A:$A,0))</f>
        <v>#VALUE!</v>
      </c>
      <c r="S8" s="1098"/>
      <c r="T8" s="1099"/>
      <c r="U8" s="1058">
        <v>3</v>
      </c>
      <c r="V8" s="157" t="s">
        <v>1020</v>
      </c>
      <c r="W8" s="134"/>
      <c r="X8" s="134"/>
      <c r="Y8" s="134"/>
      <c r="Z8" s="134"/>
      <c r="AA8" s="124"/>
      <c r="AB8" s="158"/>
      <c r="AC8" s="313"/>
    </row>
    <row r="9" spans="1:29" ht="19.5" customHeight="1">
      <c r="A9" s="312"/>
      <c r="B9" s="1038"/>
      <c r="C9" s="432"/>
      <c r="D9" s="432"/>
      <c r="E9" s="431"/>
      <c r="F9" s="431"/>
      <c r="G9" s="431"/>
      <c r="H9" s="161" t="s">
        <v>1021</v>
      </c>
      <c r="I9" s="433"/>
      <c r="J9" s="433"/>
      <c r="K9" s="1054"/>
      <c r="L9" s="1054"/>
      <c r="M9" s="1055"/>
      <c r="N9" s="178"/>
      <c r="O9" s="1054"/>
      <c r="P9" s="1054"/>
      <c r="Q9" s="1057"/>
      <c r="R9" s="1100"/>
      <c r="S9" s="1101"/>
      <c r="T9" s="1102"/>
      <c r="U9" s="1059"/>
      <c r="V9" s="166" t="s">
        <v>1022</v>
      </c>
      <c r="W9" s="431"/>
      <c r="X9" s="431"/>
      <c r="Y9" s="431"/>
      <c r="Z9" s="431"/>
      <c r="AA9" s="431"/>
      <c r="AB9" s="435"/>
      <c r="AC9" s="313"/>
    </row>
    <row r="10" spans="1:29" ht="19.5" customHeight="1">
      <c r="A10" s="312"/>
      <c r="B10" s="1038"/>
      <c r="C10" s="168" t="s">
        <v>1023</v>
      </c>
      <c r="D10" s="168"/>
      <c r="E10" s="168"/>
      <c r="F10" s="168"/>
      <c r="G10" s="169"/>
      <c r="H10" s="170" t="s">
        <v>1024</v>
      </c>
      <c r="I10" s="124"/>
      <c r="J10" s="171"/>
      <c r="K10" s="1061" t="str">
        <f>VLOOKUP(P10,Emp_data!A:J,10,0)</f>
        <v>Junior Manager</v>
      </c>
      <c r="L10" s="1061"/>
      <c r="M10" s="1062"/>
      <c r="N10" s="170" t="s">
        <v>1025</v>
      </c>
      <c r="O10" s="124"/>
      <c r="P10" s="1061">
        <v>11069</v>
      </c>
      <c r="Q10" s="1034"/>
      <c r="R10" s="1100"/>
      <c r="S10" s="1101"/>
      <c r="T10" s="1102"/>
      <c r="U10" s="1059"/>
      <c r="V10" s="124"/>
      <c r="W10" s="922">
        <f>VLOOKUP(P10,Emp_data!A:X,24,0)</f>
        <v>0</v>
      </c>
      <c r="X10" s="173" t="s">
        <v>1026</v>
      </c>
      <c r="Y10" s="1016" t="s">
        <v>1027</v>
      </c>
      <c r="Z10" s="1016"/>
      <c r="AA10" s="922">
        <f>VLOOKUP(P10,Emp_data!A:Y,25,0)</f>
        <v>0</v>
      </c>
      <c r="AB10" s="175" t="s">
        <v>1028</v>
      </c>
      <c r="AC10" s="313"/>
    </row>
    <row r="11" spans="1:29" ht="19.5" customHeight="1" thickBot="1">
      <c r="A11" s="312"/>
      <c r="B11" s="1038"/>
      <c r="C11" s="826" t="s">
        <v>1498</v>
      </c>
      <c r="D11" s="437"/>
      <c r="E11" s="437"/>
      <c r="F11" s="437"/>
      <c r="G11" s="438"/>
      <c r="H11" s="177" t="s">
        <v>1030</v>
      </c>
      <c r="I11" s="431"/>
      <c r="J11" s="439"/>
      <c r="K11" s="1063"/>
      <c r="L11" s="1063"/>
      <c r="M11" s="1064"/>
      <c r="N11" s="827" t="s">
        <v>1031</v>
      </c>
      <c r="O11" s="433"/>
      <c r="P11" s="1063"/>
      <c r="Q11" s="1065"/>
      <c r="R11" s="1100"/>
      <c r="S11" s="1101"/>
      <c r="T11" s="1102"/>
      <c r="U11" s="1059"/>
      <c r="V11" s="431"/>
      <c r="W11" s="922"/>
      <c r="X11" s="179" t="s">
        <v>1499</v>
      </c>
      <c r="Y11" s="1016"/>
      <c r="Z11" s="1016"/>
      <c r="AA11" s="923"/>
      <c r="AB11" s="180" t="s">
        <v>1033</v>
      </c>
      <c r="AC11" s="313"/>
    </row>
    <row r="12" spans="1:29" ht="21" customHeight="1">
      <c r="A12" s="312"/>
      <c r="B12" s="1038"/>
      <c r="C12" s="124"/>
      <c r="D12" s="160"/>
      <c r="E12" s="124"/>
      <c r="F12" s="124"/>
      <c r="G12" s="124"/>
      <c r="H12" s="181" t="s">
        <v>1034</v>
      </c>
      <c r="I12" s="182"/>
      <c r="J12" s="182" t="s">
        <v>1035</v>
      </c>
      <c r="K12" s="182"/>
      <c r="L12" s="1061" t="str">
        <f>VLOOKUP(P10,Emp_data!A:E,5,0)&amp;" "&amp;VLOOKUP(P10,Emp_data!A:F,6,0)</f>
        <v>น.ส. หทัยรัตน์  ปัญญาสาร</v>
      </c>
      <c r="M12" s="1061"/>
      <c r="N12" s="1061"/>
      <c r="O12" s="1061"/>
      <c r="P12" s="1061"/>
      <c r="Q12" s="1034"/>
      <c r="R12" s="1100"/>
      <c r="S12" s="1101"/>
      <c r="T12" s="1102"/>
      <c r="U12" s="1059"/>
      <c r="V12" s="124"/>
      <c r="W12" s="953" t="s">
        <v>1036</v>
      </c>
      <c r="X12" s="953"/>
      <c r="Y12" s="953"/>
      <c r="Z12" s="953"/>
      <c r="AA12" s="918">
        <f>AA10</f>
        <v>0</v>
      </c>
      <c r="AB12" s="919"/>
      <c r="AC12" s="313"/>
    </row>
    <row r="13" spans="1:29" ht="21" customHeight="1" thickBot="1">
      <c r="A13" s="312"/>
      <c r="B13" s="1051"/>
      <c r="C13" s="150"/>
      <c r="D13" s="440"/>
      <c r="E13" s="429"/>
      <c r="F13" s="429"/>
      <c r="G13" s="429"/>
      <c r="H13" s="153" t="s">
        <v>1037</v>
      </c>
      <c r="I13" s="429"/>
      <c r="J13" s="441" t="s">
        <v>1038</v>
      </c>
      <c r="K13" s="429"/>
      <c r="L13" s="1095" t="str">
        <f>VLOOKUP(P10,Emp_data!A:B,2,0)&amp;" "&amp;VLOOKUP(P10,Emp_data!A:C,3,0)&amp;" "&amp;VLOOKUP(P10,Emp_data!A:D,4,0)</f>
        <v>Ms. Hathairat   Panyasan</v>
      </c>
      <c r="M13" s="1095"/>
      <c r="N13" s="1095"/>
      <c r="O13" s="1095"/>
      <c r="P13" s="1095"/>
      <c r="Q13" s="1096"/>
      <c r="R13" s="1103"/>
      <c r="S13" s="1104"/>
      <c r="T13" s="1105"/>
      <c r="U13" s="1060"/>
      <c r="V13" s="429"/>
      <c r="W13" s="1036"/>
      <c r="X13" s="1036"/>
      <c r="Y13" s="1036"/>
      <c r="Z13" s="1036"/>
      <c r="AA13" s="920"/>
      <c r="AB13" s="921"/>
      <c r="AC13" s="313"/>
    </row>
    <row r="14" spans="1:29" ht="19.5" customHeight="1">
      <c r="A14" s="312"/>
      <c r="B14" s="1037">
        <v>4</v>
      </c>
      <c r="C14" s="1040" t="s">
        <v>1500</v>
      </c>
      <c r="D14" s="1040"/>
      <c r="E14" s="1040"/>
      <c r="F14" s="1040"/>
      <c r="G14" s="1040"/>
      <c r="H14" s="187" t="s">
        <v>1040</v>
      </c>
      <c r="I14" s="187" t="s">
        <v>1041</v>
      </c>
      <c r="J14" s="187" t="s">
        <v>1042</v>
      </c>
      <c r="K14" s="187" t="s">
        <v>1043</v>
      </c>
      <c r="L14" s="187" t="s">
        <v>1044</v>
      </c>
      <c r="M14" s="188" t="s">
        <v>1045</v>
      </c>
      <c r="N14" s="1042">
        <v>5</v>
      </c>
      <c r="O14" s="138" t="s">
        <v>1046</v>
      </c>
      <c r="P14" s="124"/>
      <c r="Q14" s="124"/>
      <c r="R14" s="137"/>
      <c r="S14" s="189"/>
      <c r="T14" s="1045" t="s">
        <v>1047</v>
      </c>
      <c r="U14" s="1293" t="s">
        <v>1230</v>
      </c>
      <c r="V14" s="134" t="s">
        <v>1049</v>
      </c>
      <c r="W14" s="124"/>
      <c r="X14" s="134"/>
      <c r="Y14" s="134"/>
      <c r="Z14" s="134"/>
      <c r="AA14" s="134"/>
      <c r="AB14" s="158"/>
      <c r="AC14" s="313"/>
    </row>
    <row r="15" spans="1:29" ht="19.5" customHeight="1">
      <c r="A15" s="312"/>
      <c r="B15" s="1038"/>
      <c r="C15" s="1041"/>
      <c r="D15" s="1041"/>
      <c r="E15" s="1041"/>
      <c r="F15" s="1041"/>
      <c r="G15" s="1041"/>
      <c r="H15" s="191" t="s">
        <v>59</v>
      </c>
      <c r="I15" s="191" t="s">
        <v>59</v>
      </c>
      <c r="J15" s="191" t="s">
        <v>35</v>
      </c>
      <c r="K15" s="191" t="s">
        <v>35</v>
      </c>
      <c r="L15" s="191" t="s">
        <v>35</v>
      </c>
      <c r="M15" s="192" t="s">
        <v>35</v>
      </c>
      <c r="N15" s="1043"/>
      <c r="O15" s="193" t="s">
        <v>1050</v>
      </c>
      <c r="P15" s="124"/>
      <c r="Q15" s="124"/>
      <c r="R15" s="194"/>
      <c r="S15" s="174"/>
      <c r="T15" s="1046"/>
      <c r="U15" s="1092"/>
      <c r="V15" s="166" t="s">
        <v>1051</v>
      </c>
      <c r="W15" s="124"/>
      <c r="X15" s="166"/>
      <c r="Y15" s="124"/>
      <c r="Z15" s="124"/>
      <c r="AA15" s="124"/>
      <c r="AB15" s="167"/>
      <c r="AC15" s="313"/>
    </row>
    <row r="16" spans="1:29" ht="19.5" customHeight="1">
      <c r="A16" s="312"/>
      <c r="B16" s="1038"/>
      <c r="C16" s="828" t="s">
        <v>1052</v>
      </c>
      <c r="D16" s="829"/>
      <c r="E16" s="829"/>
      <c r="F16" s="829"/>
      <c r="G16" s="829"/>
      <c r="H16" s="442" t="s">
        <v>1053</v>
      </c>
      <c r="I16" s="442" t="s">
        <v>1054</v>
      </c>
      <c r="J16" s="442" t="s">
        <v>1055</v>
      </c>
      <c r="K16" s="442" t="s">
        <v>1056</v>
      </c>
      <c r="L16" s="442" t="s">
        <v>1057</v>
      </c>
      <c r="M16" s="443" t="s">
        <v>1058</v>
      </c>
      <c r="N16" s="1043"/>
      <c r="O16" s="197" t="s">
        <v>1059</v>
      </c>
      <c r="P16" s="431"/>
      <c r="Q16" s="431"/>
      <c r="R16" s="444"/>
      <c r="S16" s="445"/>
      <c r="T16" s="1090" t="s">
        <v>1060</v>
      </c>
      <c r="U16" s="1092" t="s">
        <v>1230</v>
      </c>
      <c r="V16" s="431" t="s">
        <v>1231</v>
      </c>
      <c r="W16" s="431"/>
      <c r="X16" s="431"/>
      <c r="Y16" s="431"/>
      <c r="Z16" s="431"/>
      <c r="AA16" s="431"/>
      <c r="AB16" s="435"/>
      <c r="AC16" s="313"/>
    </row>
    <row r="17" spans="1:30" ht="19.5" customHeight="1" thickBot="1">
      <c r="A17" s="312"/>
      <c r="B17" s="1039"/>
      <c r="C17" s="830" t="s">
        <v>1062</v>
      </c>
      <c r="D17" s="831"/>
      <c r="E17" s="831"/>
      <c r="F17" s="831"/>
      <c r="G17" s="831"/>
      <c r="H17" s="446"/>
      <c r="I17" s="446"/>
      <c r="J17" s="447"/>
      <c r="K17" s="447"/>
      <c r="L17" s="447"/>
      <c r="M17" s="448"/>
      <c r="N17" s="1044"/>
      <c r="O17" s="202" t="s">
        <v>1063</v>
      </c>
      <c r="P17" s="449"/>
      <c r="Q17" s="449"/>
      <c r="R17" s="450"/>
      <c r="S17" s="451"/>
      <c r="T17" s="1091"/>
      <c r="U17" s="1093"/>
      <c r="V17" s="198" t="s">
        <v>1064</v>
      </c>
      <c r="W17" s="449"/>
      <c r="X17" s="198"/>
      <c r="Y17" s="449"/>
      <c r="Z17" s="449"/>
      <c r="AA17" s="449"/>
      <c r="AB17" s="452"/>
      <c r="AC17" s="313"/>
    </row>
    <row r="18" spans="1:30" ht="15" customHeight="1">
      <c r="A18" s="312"/>
      <c r="B18" s="1369"/>
      <c r="C18" s="1369"/>
      <c r="D18" s="1369"/>
      <c r="E18" s="1369"/>
      <c r="F18" s="1369"/>
      <c r="G18" s="1369"/>
      <c r="H18" s="1369"/>
      <c r="I18" s="1369"/>
      <c r="J18" s="1369"/>
      <c r="K18" s="1369"/>
      <c r="L18" s="1369"/>
      <c r="M18" s="1369"/>
      <c r="N18" s="1369"/>
      <c r="O18" s="1369"/>
      <c r="P18" s="1369"/>
      <c r="Q18" s="1369"/>
      <c r="R18" s="1369"/>
      <c r="S18" s="1369"/>
      <c r="T18" s="1369"/>
      <c r="U18" s="1369"/>
      <c r="V18" s="1369"/>
      <c r="W18" s="1369"/>
      <c r="X18" s="1369"/>
      <c r="Y18" s="1369"/>
      <c r="Z18" s="1369"/>
      <c r="AA18" s="1369"/>
      <c r="AB18" s="1369"/>
      <c r="AC18" s="313"/>
    </row>
    <row r="19" spans="1:30" ht="21" customHeight="1">
      <c r="A19" s="312"/>
      <c r="B19" s="1017" t="s">
        <v>1501</v>
      </c>
      <c r="C19" s="1018"/>
      <c r="D19" s="1018"/>
      <c r="E19" s="1018"/>
      <c r="F19" s="1018"/>
      <c r="G19" s="1018"/>
      <c r="H19" s="1018"/>
      <c r="I19" s="1018"/>
      <c r="J19" s="1019"/>
      <c r="K19" s="1017" t="s">
        <v>1502</v>
      </c>
      <c r="L19" s="1018"/>
      <c r="M19" s="1018"/>
      <c r="N19" s="1018"/>
      <c r="O19" s="1018"/>
      <c r="P19" s="1018"/>
      <c r="Q19" s="1018"/>
      <c r="R19" s="1018"/>
      <c r="S19" s="1018"/>
      <c r="T19" s="1018"/>
      <c r="U19" s="1018"/>
      <c r="V19" s="1019"/>
      <c r="W19" s="1023" t="s">
        <v>1067</v>
      </c>
      <c r="X19" s="1024"/>
      <c r="Y19" s="1027" t="s">
        <v>1503</v>
      </c>
      <c r="Z19" s="1028"/>
      <c r="AA19" s="1028"/>
      <c r="AB19" s="1029"/>
      <c r="AC19" s="313"/>
    </row>
    <row r="20" spans="1:30" ht="21" customHeight="1">
      <c r="A20" s="312"/>
      <c r="B20" s="1020"/>
      <c r="C20" s="1021"/>
      <c r="D20" s="1021"/>
      <c r="E20" s="1021"/>
      <c r="F20" s="1021"/>
      <c r="G20" s="1021"/>
      <c r="H20" s="1021"/>
      <c r="I20" s="1021"/>
      <c r="J20" s="1022"/>
      <c r="K20" s="1020"/>
      <c r="L20" s="1021"/>
      <c r="M20" s="1021"/>
      <c r="N20" s="1021"/>
      <c r="O20" s="1021"/>
      <c r="P20" s="1021"/>
      <c r="Q20" s="1021"/>
      <c r="R20" s="1021"/>
      <c r="S20" s="1021"/>
      <c r="T20" s="1021"/>
      <c r="U20" s="1021"/>
      <c r="V20" s="1022"/>
      <c r="W20" s="1025"/>
      <c r="X20" s="1026"/>
      <c r="Y20" s="1030" t="s">
        <v>1069</v>
      </c>
      <c r="Z20" s="1370"/>
      <c r="AA20" s="1370"/>
      <c r="AB20" s="1371"/>
      <c r="AC20" s="313"/>
    </row>
    <row r="21" spans="1:30" ht="21" customHeight="1">
      <c r="A21" s="312"/>
      <c r="B21" s="1020"/>
      <c r="C21" s="1021"/>
      <c r="D21" s="1021"/>
      <c r="E21" s="1021"/>
      <c r="F21" s="1021"/>
      <c r="G21" s="1021"/>
      <c r="H21" s="1021"/>
      <c r="I21" s="1021"/>
      <c r="J21" s="1022"/>
      <c r="K21" s="1020"/>
      <c r="L21" s="1021"/>
      <c r="M21" s="1021"/>
      <c r="N21" s="1021"/>
      <c r="O21" s="1021"/>
      <c r="P21" s="1021"/>
      <c r="Q21" s="1021"/>
      <c r="R21" s="1021"/>
      <c r="S21" s="1021"/>
      <c r="T21" s="1021"/>
      <c r="U21" s="1021"/>
      <c r="V21" s="1022"/>
      <c r="W21" s="1025"/>
      <c r="X21" s="1026"/>
      <c r="Y21" s="1033" t="s">
        <v>1070</v>
      </c>
      <c r="Z21" s="1034"/>
      <c r="AA21" s="1033" t="s">
        <v>1071</v>
      </c>
      <c r="AB21" s="1034"/>
      <c r="AC21" s="313"/>
    </row>
    <row r="22" spans="1:30" ht="21" customHeight="1">
      <c r="A22" s="312"/>
      <c r="B22" s="996" t="s">
        <v>1073</v>
      </c>
      <c r="C22" s="997"/>
      <c r="D22" s="997"/>
      <c r="E22" s="997"/>
      <c r="F22" s="997"/>
      <c r="G22" s="997"/>
      <c r="H22" s="997"/>
      <c r="I22" s="997"/>
      <c r="J22" s="998"/>
      <c r="K22" s="1002" t="s">
        <v>1074</v>
      </c>
      <c r="L22" s="1003"/>
      <c r="M22" s="1003"/>
      <c r="N22" s="1003"/>
      <c r="O22" s="1003"/>
      <c r="P22" s="1003"/>
      <c r="Q22" s="1003"/>
      <c r="R22" s="1003"/>
      <c r="S22" s="1003"/>
      <c r="T22" s="1003"/>
      <c r="U22" s="1003"/>
      <c r="V22" s="1004"/>
      <c r="W22" s="1008" t="s">
        <v>1075</v>
      </c>
      <c r="X22" s="1009"/>
      <c r="Y22" s="1012" t="s">
        <v>1076</v>
      </c>
      <c r="Z22" s="1013"/>
      <c r="AA22" s="1012" t="s">
        <v>1077</v>
      </c>
      <c r="AB22" s="1013"/>
      <c r="AC22" s="313"/>
    </row>
    <row r="23" spans="1:30" ht="21" customHeight="1">
      <c r="A23" s="312"/>
      <c r="B23" s="996"/>
      <c r="C23" s="997"/>
      <c r="D23" s="997"/>
      <c r="E23" s="997"/>
      <c r="F23" s="997"/>
      <c r="G23" s="997"/>
      <c r="H23" s="997"/>
      <c r="I23" s="997"/>
      <c r="J23" s="998"/>
      <c r="K23" s="1002"/>
      <c r="L23" s="1003"/>
      <c r="M23" s="1003"/>
      <c r="N23" s="1003"/>
      <c r="O23" s="1003"/>
      <c r="P23" s="1003"/>
      <c r="Q23" s="1003"/>
      <c r="R23" s="1003"/>
      <c r="S23" s="1003"/>
      <c r="T23" s="1003"/>
      <c r="U23" s="1003"/>
      <c r="V23" s="1004"/>
      <c r="W23" s="1008"/>
      <c r="X23" s="1009"/>
      <c r="Y23" s="1014" t="s">
        <v>1079</v>
      </c>
      <c r="Z23" s="1015"/>
      <c r="AA23" s="1014" t="s">
        <v>1079</v>
      </c>
      <c r="AB23" s="1015"/>
      <c r="AC23" s="313"/>
    </row>
    <row r="24" spans="1:30" ht="21" customHeight="1" thickBot="1">
      <c r="A24" s="312"/>
      <c r="B24" s="999"/>
      <c r="C24" s="1000"/>
      <c r="D24" s="1000"/>
      <c r="E24" s="1000"/>
      <c r="F24" s="1000"/>
      <c r="G24" s="1000"/>
      <c r="H24" s="1000"/>
      <c r="I24" s="1000"/>
      <c r="J24" s="1001"/>
      <c r="K24" s="1005"/>
      <c r="L24" s="1006"/>
      <c r="M24" s="1006"/>
      <c r="N24" s="1006"/>
      <c r="O24" s="1006"/>
      <c r="P24" s="1006"/>
      <c r="Q24" s="1006"/>
      <c r="R24" s="1006"/>
      <c r="S24" s="1006"/>
      <c r="T24" s="1006"/>
      <c r="U24" s="1006"/>
      <c r="V24" s="1007"/>
      <c r="W24" s="1010"/>
      <c r="X24" s="1011"/>
      <c r="Y24" s="987" t="str">
        <f>VLOOKUP(P10,Emp_data!A:Q,17,0)</f>
        <v>GM</v>
      </c>
      <c r="Z24" s="988"/>
      <c r="AA24" s="987" t="str">
        <f>VLOOKUP(P10,Emp_data!A:S,19,0)</f>
        <v>-</v>
      </c>
      <c r="AB24" s="988"/>
      <c r="AC24" s="313"/>
    </row>
    <row r="25" spans="1:30" ht="78.75" customHeight="1" thickTop="1">
      <c r="A25" s="312"/>
      <c r="B25" s="976" t="s">
        <v>1504</v>
      </c>
      <c r="C25" s="979" t="s">
        <v>1081</v>
      </c>
      <c r="D25" s="989" t="s">
        <v>1505</v>
      </c>
      <c r="E25" s="992" t="s">
        <v>1083</v>
      </c>
      <c r="F25" s="832">
        <v>1</v>
      </c>
      <c r="G25" s="1365" t="s">
        <v>1506</v>
      </c>
      <c r="H25" s="1365"/>
      <c r="I25" s="1365"/>
      <c r="J25" s="1366"/>
      <c r="K25" s="993" t="s">
        <v>1507</v>
      </c>
      <c r="L25" s="994"/>
      <c r="M25" s="994"/>
      <c r="N25" s="994"/>
      <c r="O25" s="994"/>
      <c r="P25" s="994"/>
      <c r="Q25" s="994"/>
      <c r="R25" s="994"/>
      <c r="S25" s="994"/>
      <c r="T25" s="994"/>
      <c r="U25" s="994"/>
      <c r="V25" s="995"/>
      <c r="W25" s="490">
        <v>1</v>
      </c>
      <c r="X25" s="491"/>
      <c r="Y25" s="490">
        <v>1</v>
      </c>
      <c r="Z25" s="492"/>
      <c r="AA25" s="493">
        <v>1</v>
      </c>
      <c r="AB25" s="494"/>
      <c r="AC25" s="313"/>
    </row>
    <row r="26" spans="1:30" ht="67.5" customHeight="1">
      <c r="A26" s="312"/>
      <c r="B26" s="976"/>
      <c r="C26" s="979"/>
      <c r="D26" s="990"/>
      <c r="E26" s="979"/>
      <c r="F26" s="246"/>
      <c r="G26" s="981" t="s">
        <v>1508</v>
      </c>
      <c r="H26" s="981"/>
      <c r="I26" s="981"/>
      <c r="J26" s="982"/>
      <c r="K26" s="983" t="s">
        <v>1509</v>
      </c>
      <c r="L26" s="981"/>
      <c r="M26" s="981"/>
      <c r="N26" s="981"/>
      <c r="O26" s="981"/>
      <c r="P26" s="981"/>
      <c r="Q26" s="981"/>
      <c r="R26" s="981"/>
      <c r="S26" s="981"/>
      <c r="T26" s="981"/>
      <c r="U26" s="981"/>
      <c r="V26" s="982"/>
      <c r="W26" s="504"/>
      <c r="X26" s="505"/>
      <c r="Y26" s="493"/>
      <c r="Z26" s="497"/>
      <c r="AA26" s="493"/>
      <c r="AB26" s="494"/>
      <c r="AC26" s="313"/>
    </row>
    <row r="27" spans="1:30" ht="62.25" customHeight="1">
      <c r="A27" s="312"/>
      <c r="B27" s="976"/>
      <c r="C27" s="979"/>
      <c r="D27" s="990"/>
      <c r="E27" s="979"/>
      <c r="F27" s="209">
        <v>2</v>
      </c>
      <c r="G27" s="1362" t="s">
        <v>1510</v>
      </c>
      <c r="H27" s="1362"/>
      <c r="I27" s="1362"/>
      <c r="J27" s="1363"/>
      <c r="K27" s="984" t="s">
        <v>1511</v>
      </c>
      <c r="L27" s="985"/>
      <c r="M27" s="985"/>
      <c r="N27" s="985"/>
      <c r="O27" s="985"/>
      <c r="P27" s="985"/>
      <c r="Q27" s="985"/>
      <c r="R27" s="985"/>
      <c r="S27" s="985"/>
      <c r="T27" s="985"/>
      <c r="U27" s="985"/>
      <c r="V27" s="986"/>
      <c r="W27" s="501">
        <v>2</v>
      </c>
      <c r="X27" s="494"/>
      <c r="Y27" s="501">
        <v>2</v>
      </c>
      <c r="Z27" s="503"/>
      <c r="AA27" s="501">
        <v>2</v>
      </c>
      <c r="AB27" s="502"/>
      <c r="AC27" s="313"/>
    </row>
    <row r="28" spans="1:30" ht="51.6" customHeight="1">
      <c r="A28" s="312"/>
      <c r="B28" s="976"/>
      <c r="C28" s="979"/>
      <c r="D28" s="990"/>
      <c r="E28" s="979"/>
      <c r="F28" s="246"/>
      <c r="G28" s="1140" t="s">
        <v>1512</v>
      </c>
      <c r="H28" s="1140"/>
      <c r="I28" s="1140"/>
      <c r="J28" s="1141"/>
      <c r="K28" s="983" t="s">
        <v>1513</v>
      </c>
      <c r="L28" s="981"/>
      <c r="M28" s="981"/>
      <c r="N28" s="981"/>
      <c r="O28" s="981"/>
      <c r="P28" s="981"/>
      <c r="Q28" s="981"/>
      <c r="R28" s="981"/>
      <c r="S28" s="981"/>
      <c r="T28" s="981"/>
      <c r="U28" s="981"/>
      <c r="V28" s="982"/>
      <c r="W28" s="504"/>
      <c r="X28" s="505"/>
      <c r="Y28" s="504"/>
      <c r="Z28" s="506"/>
      <c r="AA28" s="504"/>
      <c r="AB28" s="505"/>
      <c r="AC28" s="313"/>
    </row>
    <row r="29" spans="1:30" ht="124.5" customHeight="1">
      <c r="A29" s="312"/>
      <c r="B29" s="1122" t="s">
        <v>1303</v>
      </c>
      <c r="C29" s="1125" t="s">
        <v>1093</v>
      </c>
      <c r="D29" s="1128" t="s">
        <v>1304</v>
      </c>
      <c r="E29" s="1137" t="s">
        <v>1095</v>
      </c>
      <c r="F29" s="242">
        <v>3</v>
      </c>
      <c r="G29" s="1362" t="s">
        <v>1514</v>
      </c>
      <c r="H29" s="1362"/>
      <c r="I29" s="1362"/>
      <c r="J29" s="1363"/>
      <c r="K29" s="984" t="s">
        <v>1515</v>
      </c>
      <c r="L29" s="985"/>
      <c r="M29" s="985"/>
      <c r="N29" s="985"/>
      <c r="O29" s="985"/>
      <c r="P29" s="985"/>
      <c r="Q29" s="985"/>
      <c r="R29" s="985"/>
      <c r="S29" s="985"/>
      <c r="T29" s="985"/>
      <c r="U29" s="985"/>
      <c r="V29" s="986"/>
      <c r="W29" s="501">
        <v>3</v>
      </c>
      <c r="X29" s="502"/>
      <c r="Y29" s="493">
        <v>3</v>
      </c>
      <c r="Z29" s="497"/>
      <c r="AA29" s="493">
        <v>3</v>
      </c>
      <c r="AB29" s="494"/>
      <c r="AC29" s="313"/>
    </row>
    <row r="30" spans="1:30" ht="129.94999999999999" customHeight="1">
      <c r="A30" s="312"/>
      <c r="B30" s="1123"/>
      <c r="C30" s="1126"/>
      <c r="D30" s="1130"/>
      <c r="E30" s="1138"/>
      <c r="F30" s="246"/>
      <c r="G30" s="1140" t="s">
        <v>1311</v>
      </c>
      <c r="H30" s="1140"/>
      <c r="I30" s="1140"/>
      <c r="J30" s="1141"/>
      <c r="K30" s="983" t="s">
        <v>1516</v>
      </c>
      <c r="L30" s="981"/>
      <c r="M30" s="981"/>
      <c r="N30" s="981"/>
      <c r="O30" s="981"/>
      <c r="P30" s="981"/>
      <c r="Q30" s="981"/>
      <c r="R30" s="981"/>
      <c r="S30" s="981"/>
      <c r="T30" s="981"/>
      <c r="U30" s="981"/>
      <c r="V30" s="982"/>
      <c r="W30" s="504"/>
      <c r="X30" s="505"/>
      <c r="Y30" s="493"/>
      <c r="Z30" s="497"/>
      <c r="AA30" s="493"/>
      <c r="AB30" s="494"/>
      <c r="AC30" s="313"/>
    </row>
    <row r="31" spans="1:30" ht="67.5" customHeight="1">
      <c r="A31" s="312"/>
      <c r="B31" s="1123"/>
      <c r="C31" s="1126"/>
      <c r="D31" s="1130"/>
      <c r="E31" s="1138"/>
      <c r="F31" s="242">
        <v>4</v>
      </c>
      <c r="G31" s="985" t="s">
        <v>1517</v>
      </c>
      <c r="H31" s="985"/>
      <c r="I31" s="985"/>
      <c r="J31" s="986"/>
      <c r="K31" s="1134" t="s">
        <v>1518</v>
      </c>
      <c r="L31" s="1135"/>
      <c r="M31" s="1135"/>
      <c r="N31" s="1135"/>
      <c r="O31" s="1135"/>
      <c r="P31" s="1135"/>
      <c r="Q31" s="1135"/>
      <c r="R31" s="1135"/>
      <c r="S31" s="1135"/>
      <c r="T31" s="1135"/>
      <c r="U31" s="1135"/>
      <c r="V31" s="1136"/>
      <c r="W31" s="501">
        <v>4</v>
      </c>
      <c r="X31" s="494"/>
      <c r="Y31" s="501">
        <v>4</v>
      </c>
      <c r="Z31" s="503"/>
      <c r="AA31" s="501">
        <v>4</v>
      </c>
      <c r="AB31" s="502"/>
      <c r="AC31" s="313"/>
    </row>
    <row r="32" spans="1:30" ht="85.5" customHeight="1">
      <c r="A32" s="312"/>
      <c r="B32" s="1123"/>
      <c r="C32" s="1126"/>
      <c r="D32" s="1130"/>
      <c r="E32" s="1138"/>
      <c r="F32" s="246"/>
      <c r="G32" s="981" t="s">
        <v>1519</v>
      </c>
      <c r="H32" s="981"/>
      <c r="I32" s="981"/>
      <c r="J32" s="982"/>
      <c r="K32" s="983" t="s">
        <v>1520</v>
      </c>
      <c r="L32" s="981"/>
      <c r="M32" s="981"/>
      <c r="N32" s="981"/>
      <c r="O32" s="981"/>
      <c r="P32" s="981"/>
      <c r="Q32" s="981"/>
      <c r="R32" s="981"/>
      <c r="S32" s="981"/>
      <c r="T32" s="981"/>
      <c r="U32" s="981"/>
      <c r="V32" s="982"/>
      <c r="W32" s="833"/>
      <c r="X32" s="505"/>
      <c r="Y32" s="833"/>
      <c r="Z32" s="506"/>
      <c r="AA32" s="504"/>
      <c r="AB32" s="505"/>
      <c r="AC32" s="313"/>
      <c r="AD32" s="834"/>
    </row>
    <row r="33" spans="1:30" ht="75.75" customHeight="1">
      <c r="A33" s="312"/>
      <c r="B33" s="1123"/>
      <c r="C33" s="1126"/>
      <c r="D33" s="1130"/>
      <c r="E33" s="1138"/>
      <c r="F33" s="209">
        <v>5</v>
      </c>
      <c r="G33" s="1362" t="s">
        <v>1521</v>
      </c>
      <c r="H33" s="1362"/>
      <c r="I33" s="1362"/>
      <c r="J33" s="1363"/>
      <c r="K33" s="984" t="s">
        <v>1522</v>
      </c>
      <c r="L33" s="985"/>
      <c r="M33" s="985"/>
      <c r="N33" s="985"/>
      <c r="O33" s="985"/>
      <c r="P33" s="985"/>
      <c r="Q33" s="985"/>
      <c r="R33" s="985"/>
      <c r="S33" s="985"/>
      <c r="T33" s="985"/>
      <c r="U33" s="985"/>
      <c r="V33" s="986"/>
      <c r="W33" s="501">
        <v>5</v>
      </c>
      <c r="X33" s="502"/>
      <c r="Y33" s="501">
        <v>5</v>
      </c>
      <c r="Z33" s="503"/>
      <c r="AA33" s="501">
        <v>5</v>
      </c>
      <c r="AB33" s="502"/>
      <c r="AC33" s="313"/>
      <c r="AD33" s="344"/>
    </row>
    <row r="34" spans="1:30" ht="72.95" customHeight="1">
      <c r="A34" s="312"/>
      <c r="B34" s="1123"/>
      <c r="C34" s="1126"/>
      <c r="D34" s="1130"/>
      <c r="E34" s="1138"/>
      <c r="F34" s="246"/>
      <c r="G34" s="1140" t="s">
        <v>1523</v>
      </c>
      <c r="H34" s="1140"/>
      <c r="I34" s="1140"/>
      <c r="J34" s="1141"/>
      <c r="K34" s="983" t="s">
        <v>1524</v>
      </c>
      <c r="L34" s="981"/>
      <c r="M34" s="981"/>
      <c r="N34" s="981"/>
      <c r="O34" s="981"/>
      <c r="P34" s="981"/>
      <c r="Q34" s="981"/>
      <c r="R34" s="981"/>
      <c r="S34" s="981"/>
      <c r="T34" s="981"/>
      <c r="U34" s="981"/>
      <c r="V34" s="982"/>
      <c r="W34" s="833"/>
      <c r="X34" s="494"/>
      <c r="Y34" s="835"/>
      <c r="Z34" s="497"/>
      <c r="AA34" s="493"/>
      <c r="AB34" s="494"/>
      <c r="AC34" s="313"/>
      <c r="AD34" s="834"/>
    </row>
    <row r="35" spans="1:30" ht="50.25" customHeight="1">
      <c r="A35" s="312"/>
      <c r="B35" s="1123"/>
      <c r="C35" s="1126"/>
      <c r="D35" s="1130"/>
      <c r="E35" s="1138"/>
      <c r="F35" s="209">
        <v>6</v>
      </c>
      <c r="G35" s="1362" t="s">
        <v>1525</v>
      </c>
      <c r="H35" s="1362"/>
      <c r="I35" s="1362"/>
      <c r="J35" s="1363"/>
      <c r="K35" s="984" t="s">
        <v>1526</v>
      </c>
      <c r="L35" s="985"/>
      <c r="M35" s="985"/>
      <c r="N35" s="985"/>
      <c r="O35" s="985"/>
      <c r="P35" s="985"/>
      <c r="Q35" s="985"/>
      <c r="R35" s="985"/>
      <c r="S35" s="985"/>
      <c r="T35" s="985"/>
      <c r="U35" s="985"/>
      <c r="V35" s="986"/>
      <c r="W35" s="501">
        <v>6</v>
      </c>
      <c r="X35" s="836"/>
      <c r="Y35" s="501">
        <v>6</v>
      </c>
      <c r="Z35" s="503"/>
      <c r="AA35" s="501">
        <v>6</v>
      </c>
      <c r="AB35" s="502"/>
      <c r="AC35" s="313"/>
      <c r="AD35" s="834"/>
    </row>
    <row r="36" spans="1:30" ht="54" customHeight="1">
      <c r="A36" s="312"/>
      <c r="B36" s="1124"/>
      <c r="C36" s="1127"/>
      <c r="D36" s="1129"/>
      <c r="E36" s="1139"/>
      <c r="F36" s="246"/>
      <c r="G36" s="536" t="s">
        <v>1527</v>
      </c>
      <c r="H36" s="376"/>
      <c r="I36" s="389"/>
      <c r="J36" s="389"/>
      <c r="K36" s="983" t="s">
        <v>1528</v>
      </c>
      <c r="L36" s="981"/>
      <c r="M36" s="981"/>
      <c r="N36" s="981"/>
      <c r="O36" s="981"/>
      <c r="P36" s="981"/>
      <c r="Q36" s="981"/>
      <c r="R36" s="981"/>
      <c r="S36" s="981"/>
      <c r="T36" s="981"/>
      <c r="U36" s="981"/>
      <c r="V36" s="982"/>
      <c r="W36" s="833"/>
      <c r="X36" s="505"/>
      <c r="Y36" s="833"/>
      <c r="Z36" s="506"/>
      <c r="AA36" s="504"/>
      <c r="AB36" s="505"/>
      <c r="AC36" s="313"/>
    </row>
    <row r="37" spans="1:30" ht="54" customHeight="1">
      <c r="A37" s="312"/>
      <c r="B37" s="837"/>
      <c r="C37" s="838"/>
      <c r="D37" s="529"/>
      <c r="E37" s="839"/>
      <c r="F37" s="840"/>
      <c r="G37" s="841"/>
      <c r="H37" s="352"/>
      <c r="K37" s="511"/>
      <c r="L37" s="511"/>
      <c r="M37" s="511"/>
      <c r="N37" s="511"/>
      <c r="O37" s="511"/>
      <c r="P37" s="511"/>
      <c r="Q37" s="511"/>
      <c r="R37" s="511"/>
      <c r="S37" s="511"/>
      <c r="T37" s="511"/>
      <c r="U37" s="511"/>
      <c r="V37" s="511"/>
      <c r="W37" s="842"/>
      <c r="X37" s="533"/>
      <c r="Y37" s="842"/>
      <c r="Z37" s="497"/>
      <c r="AA37" s="497"/>
      <c r="AB37" s="533"/>
      <c r="AC37" s="313"/>
    </row>
    <row r="38" spans="1:30" ht="18.95" customHeight="1" thickBot="1">
      <c r="A38" s="312"/>
      <c r="B38" s="527"/>
      <c r="C38" s="528"/>
      <c r="D38" s="843"/>
      <c r="E38" s="844"/>
      <c r="F38" s="840"/>
      <c r="G38" s="841"/>
      <c r="H38" s="352"/>
      <c r="I38" s="352"/>
      <c r="K38" s="511"/>
      <c r="L38" s="511"/>
      <c r="M38" s="511"/>
      <c r="N38" s="511"/>
      <c r="O38" s="511"/>
      <c r="P38" s="511"/>
      <c r="Q38" s="511"/>
      <c r="R38" s="511"/>
      <c r="S38" s="511"/>
      <c r="T38" s="511"/>
      <c r="U38" s="511"/>
      <c r="V38" s="511"/>
      <c r="AC38" s="397"/>
    </row>
    <row r="39" spans="1:30" ht="20.100000000000001" customHeight="1">
      <c r="A39" s="526"/>
      <c r="B39" s="845"/>
      <c r="C39" s="846"/>
      <c r="D39" s="847"/>
      <c r="E39" s="848"/>
      <c r="F39" s="849"/>
      <c r="G39" s="850"/>
      <c r="H39" s="851"/>
      <c r="I39" s="851"/>
      <c r="J39" s="526"/>
      <c r="K39" s="852"/>
      <c r="L39" s="852"/>
      <c r="M39" s="852"/>
      <c r="N39" s="852"/>
      <c r="O39" s="852"/>
      <c r="P39" s="852"/>
      <c r="Q39" s="852"/>
      <c r="R39" s="852"/>
      <c r="S39" s="852"/>
      <c r="T39" s="852"/>
      <c r="U39" s="852"/>
      <c r="V39" s="852"/>
      <c r="W39" s="526"/>
      <c r="X39" s="526"/>
      <c r="Y39" s="526"/>
      <c r="Z39" s="526"/>
      <c r="AA39" s="526"/>
      <c r="AB39" s="526"/>
      <c r="AC39" s="853" t="s">
        <v>1170</v>
      </c>
    </row>
    <row r="40" spans="1:30" ht="20.100000000000001" customHeight="1" thickBot="1">
      <c r="B40" s="527"/>
      <c r="C40" s="528"/>
      <c r="D40" s="843"/>
      <c r="E40" s="844"/>
      <c r="F40" s="840"/>
      <c r="G40" s="841"/>
      <c r="H40" s="352"/>
      <c r="I40" s="352"/>
      <c r="K40" s="511"/>
      <c r="L40" s="511"/>
      <c r="M40" s="511"/>
      <c r="N40" s="511"/>
      <c r="O40" s="511"/>
      <c r="P40" s="511"/>
      <c r="Q40" s="511"/>
      <c r="R40" s="511"/>
      <c r="S40" s="511"/>
      <c r="T40" s="511"/>
      <c r="U40" s="511"/>
      <c r="V40" s="511"/>
      <c r="AC40" s="562" t="s">
        <v>1494</v>
      </c>
    </row>
    <row r="41" spans="1:30" ht="12.95" customHeight="1">
      <c r="A41" s="854"/>
      <c r="B41" s="845"/>
      <c r="C41" s="846"/>
      <c r="D41" s="847"/>
      <c r="E41" s="848"/>
      <c r="F41" s="849"/>
      <c r="G41" s="850"/>
      <c r="H41" s="851"/>
      <c r="I41" s="851"/>
      <c r="J41" s="526"/>
      <c r="K41" s="852"/>
      <c r="L41" s="852"/>
      <c r="M41" s="852"/>
      <c r="N41" s="852"/>
      <c r="O41" s="852"/>
      <c r="P41" s="852"/>
      <c r="Q41" s="852"/>
      <c r="R41" s="852"/>
      <c r="S41" s="852"/>
      <c r="T41" s="852"/>
      <c r="U41" s="852"/>
      <c r="V41" s="852"/>
      <c r="W41" s="526"/>
      <c r="X41" s="526"/>
      <c r="Y41" s="526"/>
      <c r="Z41" s="526"/>
      <c r="AA41" s="526"/>
      <c r="AB41" s="526"/>
      <c r="AC41" s="855"/>
    </row>
    <row r="42" spans="1:30" ht="19.5" customHeight="1">
      <c r="A42" s="856"/>
      <c r="B42" s="857"/>
      <c r="C42" s="858"/>
      <c r="D42" s="859"/>
      <c r="E42" s="860"/>
      <c r="F42" s="861"/>
      <c r="G42" s="861"/>
      <c r="H42" s="861"/>
      <c r="I42" s="861"/>
      <c r="J42" s="1349" t="s">
        <v>1495</v>
      </c>
      <c r="K42" s="1349"/>
      <c r="L42" s="1349"/>
      <c r="M42" s="1349"/>
      <c r="N42" s="1349"/>
      <c r="O42" s="1349"/>
      <c r="P42" s="1349"/>
      <c r="Q42" s="1349"/>
      <c r="R42" s="1349"/>
      <c r="S42" s="1349"/>
      <c r="T42" s="1349"/>
      <c r="U42" s="1349"/>
      <c r="V42" s="1349"/>
      <c r="W42" s="1349"/>
      <c r="X42" s="1349"/>
      <c r="Y42" s="1349"/>
      <c r="Z42" s="1349"/>
      <c r="AA42" s="1349"/>
      <c r="AB42" s="1364" t="s">
        <v>1529</v>
      </c>
      <c r="AC42" s="862"/>
    </row>
    <row r="43" spans="1:30" ht="19.5" customHeight="1">
      <c r="A43" s="856"/>
      <c r="B43" s="863"/>
      <c r="C43" s="864"/>
      <c r="D43" s="865"/>
      <c r="E43" s="866"/>
      <c r="F43" s="419"/>
      <c r="G43" s="419"/>
      <c r="H43" s="419"/>
      <c r="I43" s="419"/>
      <c r="J43" s="1110"/>
      <c r="K43" s="1110"/>
      <c r="L43" s="1110"/>
      <c r="M43" s="1110"/>
      <c r="N43" s="1110"/>
      <c r="O43" s="1110"/>
      <c r="P43" s="1110"/>
      <c r="Q43" s="1110"/>
      <c r="R43" s="1110"/>
      <c r="S43" s="1110"/>
      <c r="T43" s="1110"/>
      <c r="U43" s="1110"/>
      <c r="V43" s="1110"/>
      <c r="W43" s="1110"/>
      <c r="X43" s="1110"/>
      <c r="Y43" s="1110"/>
      <c r="Z43" s="1110"/>
      <c r="AA43" s="1110"/>
      <c r="AB43" s="1351"/>
      <c r="AC43" s="867"/>
    </row>
    <row r="44" spans="1:30" ht="106.5" customHeight="1">
      <c r="A44" s="856"/>
      <c r="B44" s="1122" t="s">
        <v>1303</v>
      </c>
      <c r="C44" s="1125" t="s">
        <v>1530</v>
      </c>
      <c r="D44" s="1128" t="s">
        <v>1304</v>
      </c>
      <c r="E44" s="1137" t="s">
        <v>1095</v>
      </c>
      <c r="F44" s="242">
        <v>7</v>
      </c>
      <c r="G44" s="1362" t="s">
        <v>1531</v>
      </c>
      <c r="H44" s="1362"/>
      <c r="I44" s="1362"/>
      <c r="J44" s="1363"/>
      <c r="K44" s="984" t="s">
        <v>1532</v>
      </c>
      <c r="L44" s="985"/>
      <c r="M44" s="985"/>
      <c r="N44" s="985"/>
      <c r="O44" s="985"/>
      <c r="P44" s="985"/>
      <c r="Q44" s="985"/>
      <c r="R44" s="985"/>
      <c r="S44" s="985"/>
      <c r="T44" s="985"/>
      <c r="U44" s="985"/>
      <c r="V44" s="986"/>
      <c r="W44" s="501">
        <v>7</v>
      </c>
      <c r="X44" s="502"/>
      <c r="Y44" s="501">
        <v>7</v>
      </c>
      <c r="Z44" s="503"/>
      <c r="AA44" s="501">
        <v>7</v>
      </c>
      <c r="AB44" s="502"/>
      <c r="AC44" s="862"/>
    </row>
    <row r="45" spans="1:30" ht="104.1" customHeight="1">
      <c r="A45" s="856"/>
      <c r="B45" s="1123"/>
      <c r="C45" s="1126"/>
      <c r="D45" s="1130"/>
      <c r="E45" s="1138"/>
      <c r="F45" s="246"/>
      <c r="G45" s="981" t="s">
        <v>1533</v>
      </c>
      <c r="H45" s="981"/>
      <c r="I45" s="981"/>
      <c r="J45" s="982"/>
      <c r="K45" s="983" t="s">
        <v>1534</v>
      </c>
      <c r="L45" s="981"/>
      <c r="M45" s="981"/>
      <c r="N45" s="981"/>
      <c r="O45" s="981"/>
      <c r="P45" s="981"/>
      <c r="Q45" s="981"/>
      <c r="R45" s="981"/>
      <c r="S45" s="981"/>
      <c r="T45" s="981"/>
      <c r="U45" s="981"/>
      <c r="V45" s="982"/>
      <c r="W45" s="388"/>
      <c r="X45" s="333"/>
      <c r="Y45" s="388"/>
      <c r="Z45" s="333"/>
      <c r="AA45" s="388"/>
      <c r="AB45" s="333"/>
      <c r="AC45" s="862"/>
    </row>
    <row r="46" spans="1:30" ht="132.75" customHeight="1">
      <c r="A46" s="312"/>
      <c r="B46" s="1123"/>
      <c r="C46" s="1126"/>
      <c r="D46" s="1130"/>
      <c r="E46" s="1138"/>
      <c r="F46" s="209">
        <v>8</v>
      </c>
      <c r="G46" s="1362" t="s">
        <v>1535</v>
      </c>
      <c r="H46" s="1362"/>
      <c r="I46" s="1362"/>
      <c r="J46" s="1363"/>
      <c r="K46" s="1134" t="s">
        <v>1536</v>
      </c>
      <c r="L46" s="1135"/>
      <c r="M46" s="1135"/>
      <c r="N46" s="1135"/>
      <c r="O46" s="1135"/>
      <c r="P46" s="1135"/>
      <c r="Q46" s="1135"/>
      <c r="R46" s="1135"/>
      <c r="S46" s="1135"/>
      <c r="T46" s="1135"/>
      <c r="U46" s="1135"/>
      <c r="V46" s="1136"/>
      <c r="W46" s="493">
        <v>8</v>
      </c>
      <c r="X46" s="494"/>
      <c r="Y46" s="493">
        <v>8</v>
      </c>
      <c r="Z46" s="497"/>
      <c r="AA46" s="493">
        <v>8</v>
      </c>
      <c r="AB46" s="494"/>
      <c r="AC46" s="313"/>
    </row>
    <row r="47" spans="1:30" ht="114.6" customHeight="1">
      <c r="A47" s="312"/>
      <c r="B47" s="1123"/>
      <c r="C47" s="1126"/>
      <c r="D47" s="1130"/>
      <c r="E47" s="1138"/>
      <c r="F47" s="246"/>
      <c r="G47" s="981" t="s">
        <v>1537</v>
      </c>
      <c r="H47" s="981"/>
      <c r="I47" s="981"/>
      <c r="J47" s="982"/>
      <c r="K47" s="983" t="s">
        <v>1538</v>
      </c>
      <c r="L47" s="981"/>
      <c r="M47" s="981"/>
      <c r="N47" s="981"/>
      <c r="O47" s="981"/>
      <c r="P47" s="981"/>
      <c r="Q47" s="981"/>
      <c r="R47" s="981"/>
      <c r="S47" s="981"/>
      <c r="T47" s="981"/>
      <c r="U47" s="981"/>
      <c r="V47" s="982"/>
      <c r="W47" s="504"/>
      <c r="X47" s="505"/>
      <c r="Y47" s="504"/>
      <c r="Z47" s="506"/>
      <c r="AA47" s="504"/>
      <c r="AB47" s="505"/>
      <c r="AC47" s="313"/>
    </row>
    <row r="48" spans="1:30" ht="99" customHeight="1">
      <c r="A48" s="312"/>
      <c r="B48" s="1123"/>
      <c r="C48" s="1126"/>
      <c r="D48" s="1130"/>
      <c r="E48" s="1138"/>
      <c r="F48" s="209">
        <v>9</v>
      </c>
      <c r="G48" s="1135" t="s">
        <v>1539</v>
      </c>
      <c r="H48" s="1135"/>
      <c r="I48" s="1135"/>
      <c r="J48" s="1136"/>
      <c r="K48" s="1134" t="s">
        <v>1540</v>
      </c>
      <c r="L48" s="1135"/>
      <c r="M48" s="1135"/>
      <c r="N48" s="1135"/>
      <c r="O48" s="1135"/>
      <c r="P48" s="1135"/>
      <c r="Q48" s="1135"/>
      <c r="R48" s="1135"/>
      <c r="S48" s="1135"/>
      <c r="T48" s="1135"/>
      <c r="U48" s="1135"/>
      <c r="V48" s="1136"/>
      <c r="W48" s="493">
        <v>9</v>
      </c>
      <c r="X48" s="494"/>
      <c r="Y48" s="493">
        <v>9</v>
      </c>
      <c r="Z48" s="497"/>
      <c r="AA48" s="493">
        <v>9</v>
      </c>
      <c r="AB48" s="494"/>
      <c r="AC48" s="313"/>
    </row>
    <row r="49" spans="1:29" ht="104.45" customHeight="1">
      <c r="A49" s="312"/>
      <c r="B49" s="1123"/>
      <c r="C49" s="1126"/>
      <c r="D49" s="1130"/>
      <c r="E49" s="1138"/>
      <c r="F49" s="246"/>
      <c r="G49" s="981" t="s">
        <v>1541</v>
      </c>
      <c r="H49" s="981"/>
      <c r="I49" s="981"/>
      <c r="J49" s="982"/>
      <c r="K49" s="983" t="s">
        <v>1542</v>
      </c>
      <c r="L49" s="981"/>
      <c r="M49" s="981"/>
      <c r="N49" s="981"/>
      <c r="O49" s="981"/>
      <c r="P49" s="981"/>
      <c r="Q49" s="981"/>
      <c r="R49" s="981"/>
      <c r="S49" s="981"/>
      <c r="T49" s="981"/>
      <c r="U49" s="981"/>
      <c r="V49" s="982"/>
      <c r="W49" s="504"/>
      <c r="X49" s="505"/>
      <c r="Y49" s="504"/>
      <c r="Z49" s="506"/>
      <c r="AA49" s="504"/>
      <c r="AB49" s="505"/>
      <c r="AC49" s="313"/>
    </row>
    <row r="50" spans="1:29" ht="96.75" customHeight="1">
      <c r="A50" s="312"/>
      <c r="B50" s="1123"/>
      <c r="C50" s="1126"/>
      <c r="D50" s="1130"/>
      <c r="E50" s="1138"/>
      <c r="F50" s="868">
        <v>10</v>
      </c>
      <c r="G50" s="985" t="s">
        <v>1543</v>
      </c>
      <c r="H50" s="985"/>
      <c r="I50" s="985"/>
      <c r="J50" s="986"/>
      <c r="K50" s="984" t="s">
        <v>1544</v>
      </c>
      <c r="L50" s="985"/>
      <c r="M50" s="985"/>
      <c r="N50" s="985"/>
      <c r="O50" s="985"/>
      <c r="P50" s="985"/>
      <c r="Q50" s="985"/>
      <c r="R50" s="985"/>
      <c r="S50" s="985"/>
      <c r="T50" s="985"/>
      <c r="U50" s="985"/>
      <c r="V50" s="986"/>
      <c r="W50" s="493">
        <v>10</v>
      </c>
      <c r="X50" s="494"/>
      <c r="Y50" s="493">
        <v>10</v>
      </c>
      <c r="Z50" s="497"/>
      <c r="AA50" s="493">
        <v>10</v>
      </c>
      <c r="AB50" s="494"/>
      <c r="AC50" s="313"/>
    </row>
    <row r="51" spans="1:29" ht="93" customHeight="1">
      <c r="A51" s="312"/>
      <c r="B51" s="1123"/>
      <c r="C51" s="1126"/>
      <c r="D51" s="1130"/>
      <c r="E51" s="1138"/>
      <c r="F51" s="388"/>
      <c r="G51" s="981" t="s">
        <v>1545</v>
      </c>
      <c r="H51" s="981"/>
      <c r="I51" s="981"/>
      <c r="J51" s="982"/>
      <c r="K51" s="983" t="s">
        <v>1546</v>
      </c>
      <c r="L51" s="981"/>
      <c r="M51" s="981"/>
      <c r="N51" s="981"/>
      <c r="O51" s="981"/>
      <c r="P51" s="981"/>
      <c r="Q51" s="981"/>
      <c r="R51" s="981"/>
      <c r="S51" s="981"/>
      <c r="T51" s="981"/>
      <c r="U51" s="981"/>
      <c r="V51" s="982"/>
      <c r="W51" s="504"/>
      <c r="X51" s="505"/>
      <c r="Y51" s="504"/>
      <c r="Z51" s="506"/>
      <c r="AA51" s="504"/>
      <c r="AB51" s="505"/>
      <c r="AC51" s="313"/>
    </row>
    <row r="52" spans="1:29" ht="119.25" customHeight="1">
      <c r="A52" s="312"/>
      <c r="B52" s="1123"/>
      <c r="C52" s="1126"/>
      <c r="D52" s="1130"/>
      <c r="E52" s="1138"/>
      <c r="F52" s="242">
        <v>11</v>
      </c>
      <c r="G52" s="1362" t="s">
        <v>1547</v>
      </c>
      <c r="H52" s="1362"/>
      <c r="I52" s="1362"/>
      <c r="J52" s="1363"/>
      <c r="K52" s="984" t="s">
        <v>1548</v>
      </c>
      <c r="L52" s="985"/>
      <c r="M52" s="985"/>
      <c r="N52" s="985"/>
      <c r="O52" s="985"/>
      <c r="P52" s="985"/>
      <c r="Q52" s="985"/>
      <c r="R52" s="985"/>
      <c r="S52" s="985"/>
      <c r="T52" s="985"/>
      <c r="U52" s="985"/>
      <c r="V52" s="986"/>
      <c r="W52" s="501">
        <v>11</v>
      </c>
      <c r="X52" s="502"/>
      <c r="Y52" s="869">
        <v>11</v>
      </c>
      <c r="Z52" s="870"/>
      <c r="AA52" s="869">
        <v>11</v>
      </c>
      <c r="AB52" s="502"/>
      <c r="AC52" s="313"/>
    </row>
    <row r="53" spans="1:29" ht="102.95" customHeight="1">
      <c r="A53" s="312"/>
      <c r="B53" s="1123"/>
      <c r="C53" s="1126"/>
      <c r="D53" s="1130"/>
      <c r="E53" s="1138"/>
      <c r="F53" s="246"/>
      <c r="G53" s="981" t="s">
        <v>1549</v>
      </c>
      <c r="H53" s="981"/>
      <c r="I53" s="981"/>
      <c r="J53" s="982"/>
      <c r="K53" s="983" t="s">
        <v>1550</v>
      </c>
      <c r="L53" s="981"/>
      <c r="M53" s="981"/>
      <c r="N53" s="981"/>
      <c r="O53" s="981"/>
      <c r="P53" s="981"/>
      <c r="Q53" s="981"/>
      <c r="R53" s="981"/>
      <c r="S53" s="981"/>
      <c r="T53" s="981"/>
      <c r="U53" s="981"/>
      <c r="V53" s="982"/>
      <c r="W53" s="504"/>
      <c r="X53" s="505"/>
      <c r="Y53" s="504"/>
      <c r="Z53" s="506"/>
      <c r="AA53" s="504"/>
      <c r="AB53" s="505"/>
      <c r="AC53" s="313"/>
    </row>
    <row r="54" spans="1:29" ht="102.75" customHeight="1">
      <c r="A54" s="312"/>
      <c r="B54" s="1123"/>
      <c r="C54" s="1126"/>
      <c r="D54" s="1130"/>
      <c r="E54" s="1138"/>
      <c r="F54" s="209">
        <v>12</v>
      </c>
      <c r="G54" s="1135" t="s">
        <v>1551</v>
      </c>
      <c r="H54" s="1135"/>
      <c r="I54" s="1135"/>
      <c r="J54" s="1136"/>
      <c r="K54" s="984" t="s">
        <v>1552</v>
      </c>
      <c r="L54" s="985"/>
      <c r="M54" s="985"/>
      <c r="N54" s="985"/>
      <c r="O54" s="985"/>
      <c r="P54" s="985"/>
      <c r="Q54" s="985"/>
      <c r="R54" s="985"/>
      <c r="S54" s="985"/>
      <c r="T54" s="985"/>
      <c r="U54" s="985"/>
      <c r="V54" s="986"/>
      <c r="W54" s="501">
        <v>12</v>
      </c>
      <c r="X54" s="502"/>
      <c r="Y54" s="501">
        <v>12</v>
      </c>
      <c r="Z54" s="503"/>
      <c r="AA54" s="501">
        <v>12</v>
      </c>
      <c r="AB54" s="502"/>
      <c r="AC54" s="313"/>
    </row>
    <row r="55" spans="1:29" ht="78.95" customHeight="1">
      <c r="A55" s="312"/>
      <c r="B55" s="1123"/>
      <c r="C55" s="1126"/>
      <c r="D55" s="1129"/>
      <c r="E55" s="1139"/>
      <c r="F55" s="246"/>
      <c r="G55" s="1360" t="s">
        <v>1553</v>
      </c>
      <c r="H55" s="1360"/>
      <c r="I55" s="1360"/>
      <c r="J55" s="1361"/>
      <c r="K55" s="983" t="s">
        <v>1554</v>
      </c>
      <c r="L55" s="981"/>
      <c r="M55" s="981"/>
      <c r="N55" s="981"/>
      <c r="O55" s="981"/>
      <c r="P55" s="981"/>
      <c r="Q55" s="981"/>
      <c r="R55" s="981"/>
      <c r="S55" s="981"/>
      <c r="T55" s="981"/>
      <c r="U55" s="981"/>
      <c r="V55" s="982"/>
      <c r="W55" s="504"/>
      <c r="X55" s="505"/>
      <c r="Y55" s="504"/>
      <c r="Z55" s="506"/>
      <c r="AA55" s="504"/>
      <c r="AB55" s="505"/>
      <c r="AC55" s="313"/>
    </row>
    <row r="56" spans="1:29" ht="69.75" customHeight="1">
      <c r="A56" s="312"/>
      <c r="B56" s="1123"/>
      <c r="C56" s="1126"/>
      <c r="D56" s="1128" t="s">
        <v>1338</v>
      </c>
      <c r="E56" s="1137" t="s">
        <v>1117</v>
      </c>
      <c r="F56" s="242">
        <v>13</v>
      </c>
      <c r="G56" s="985" t="s">
        <v>1555</v>
      </c>
      <c r="H56" s="985"/>
      <c r="I56" s="985"/>
      <c r="J56" s="986"/>
      <c r="K56" s="984" t="s">
        <v>1556</v>
      </c>
      <c r="L56" s="985"/>
      <c r="M56" s="985"/>
      <c r="N56" s="985"/>
      <c r="O56" s="985"/>
      <c r="P56" s="985"/>
      <c r="Q56" s="985"/>
      <c r="R56" s="985"/>
      <c r="S56" s="985"/>
      <c r="T56" s="985"/>
      <c r="U56" s="985"/>
      <c r="V56" s="986"/>
      <c r="W56" s="501">
        <v>13</v>
      </c>
      <c r="X56" s="502"/>
      <c r="Y56" s="501">
        <v>13</v>
      </c>
      <c r="Z56" s="503"/>
      <c r="AA56" s="501">
        <v>13</v>
      </c>
      <c r="AB56" s="502"/>
      <c r="AC56" s="313"/>
    </row>
    <row r="57" spans="1:29" ht="63.6" customHeight="1">
      <c r="A57" s="312"/>
      <c r="B57" s="1124"/>
      <c r="C57" s="1127"/>
      <c r="D57" s="1129"/>
      <c r="E57" s="1139"/>
      <c r="F57" s="246"/>
      <c r="G57" s="981" t="s">
        <v>1557</v>
      </c>
      <c r="H57" s="981"/>
      <c r="I57" s="981"/>
      <c r="J57" s="982"/>
      <c r="K57" s="983" t="s">
        <v>1558</v>
      </c>
      <c r="L57" s="981"/>
      <c r="M57" s="981"/>
      <c r="N57" s="981"/>
      <c r="O57" s="981"/>
      <c r="P57" s="981"/>
      <c r="Q57" s="981"/>
      <c r="R57" s="981"/>
      <c r="S57" s="981"/>
      <c r="T57" s="981"/>
      <c r="U57" s="981"/>
      <c r="V57" s="982"/>
      <c r="W57" s="504"/>
      <c r="X57" s="505"/>
      <c r="Y57" s="504"/>
      <c r="Z57" s="506"/>
      <c r="AA57" s="504"/>
      <c r="AB57" s="505"/>
      <c r="AC57" s="313"/>
    </row>
    <row r="58" spans="1:29" ht="17.100000000000001" customHeight="1" thickBot="1">
      <c r="A58" s="394"/>
      <c r="B58" s="871"/>
      <c r="C58" s="871"/>
      <c r="D58" s="872"/>
      <c r="E58" s="873"/>
      <c r="F58" s="874"/>
      <c r="G58" s="684"/>
      <c r="H58" s="684"/>
      <c r="I58" s="684"/>
      <c r="J58" s="684"/>
      <c r="K58" s="684"/>
      <c r="L58" s="684"/>
      <c r="M58" s="684"/>
      <c r="N58" s="684"/>
      <c r="O58" s="684"/>
      <c r="P58" s="684"/>
      <c r="Q58" s="684"/>
      <c r="R58" s="684"/>
      <c r="S58" s="684"/>
      <c r="T58" s="684"/>
      <c r="U58" s="684"/>
      <c r="V58" s="684"/>
      <c r="W58" s="875"/>
      <c r="X58" s="876"/>
      <c r="Y58" s="875"/>
      <c r="Z58" s="875"/>
      <c r="AA58" s="875"/>
      <c r="AB58" s="876"/>
      <c r="AC58" s="397"/>
    </row>
    <row r="59" spans="1:29" ht="18" customHeight="1">
      <c r="B59" s="543"/>
      <c r="C59" s="543"/>
      <c r="D59" s="529"/>
      <c r="E59" s="839"/>
      <c r="F59" s="840"/>
      <c r="G59" s="511"/>
      <c r="H59" s="511"/>
      <c r="I59" s="511"/>
      <c r="J59" s="511"/>
      <c r="K59" s="511"/>
      <c r="L59" s="511"/>
      <c r="M59" s="511"/>
      <c r="N59" s="511"/>
      <c r="O59" s="511"/>
      <c r="P59" s="511"/>
      <c r="Q59" s="511"/>
      <c r="R59" s="511"/>
      <c r="S59" s="511"/>
      <c r="T59" s="511"/>
      <c r="U59" s="511"/>
      <c r="V59" s="511"/>
      <c r="W59" s="497"/>
      <c r="X59" s="533"/>
      <c r="Y59" s="497"/>
      <c r="Z59" s="497"/>
      <c r="AA59" s="497"/>
      <c r="AB59" s="533"/>
      <c r="AC59" s="853" t="s">
        <v>1170</v>
      </c>
    </row>
    <row r="60" spans="1:29" ht="20.100000000000001" customHeight="1" thickBot="1">
      <c r="B60" s="527"/>
      <c r="C60" s="528"/>
      <c r="D60" s="843"/>
      <c r="E60" s="844"/>
      <c r="F60" s="840"/>
      <c r="G60" s="841"/>
      <c r="H60" s="352"/>
      <c r="I60" s="352"/>
      <c r="K60" s="511"/>
      <c r="L60" s="511"/>
      <c r="M60" s="511"/>
      <c r="N60" s="511"/>
      <c r="O60" s="511"/>
      <c r="P60" s="511"/>
      <c r="Q60" s="511"/>
      <c r="R60" s="511"/>
      <c r="S60" s="511"/>
      <c r="T60" s="511"/>
      <c r="U60" s="511"/>
      <c r="V60" s="511"/>
      <c r="AC60" s="478" t="s">
        <v>1494</v>
      </c>
    </row>
    <row r="61" spans="1:29" ht="12.95" customHeight="1">
      <c r="A61" s="854"/>
      <c r="B61" s="845"/>
      <c r="C61" s="846"/>
      <c r="D61" s="847"/>
      <c r="E61" s="848"/>
      <c r="F61" s="849"/>
      <c r="G61" s="850"/>
      <c r="H61" s="851"/>
      <c r="I61" s="851"/>
      <c r="J61" s="526"/>
      <c r="K61" s="852"/>
      <c r="L61" s="852"/>
      <c r="M61" s="852"/>
      <c r="N61" s="852"/>
      <c r="O61" s="852"/>
      <c r="P61" s="852"/>
      <c r="Q61" s="852"/>
      <c r="R61" s="852"/>
      <c r="S61" s="852"/>
      <c r="T61" s="852"/>
      <c r="U61" s="852"/>
      <c r="V61" s="852"/>
      <c r="W61" s="526"/>
      <c r="X61" s="526"/>
      <c r="Y61" s="526"/>
      <c r="Z61" s="526"/>
      <c r="AA61" s="526"/>
      <c r="AB61" s="526"/>
      <c r="AC61" s="855"/>
    </row>
    <row r="62" spans="1:29" ht="16.5" customHeight="1">
      <c r="A62" s="856"/>
      <c r="B62" s="857"/>
      <c r="C62" s="858"/>
      <c r="D62" s="859"/>
      <c r="E62" s="860"/>
      <c r="F62" s="861"/>
      <c r="G62" s="861"/>
      <c r="H62" s="861"/>
      <c r="I62" s="861"/>
      <c r="J62" s="1349" t="s">
        <v>1495</v>
      </c>
      <c r="K62" s="1349"/>
      <c r="L62" s="1349"/>
      <c r="M62" s="1349"/>
      <c r="N62" s="1349"/>
      <c r="O62" s="1349"/>
      <c r="P62" s="1349"/>
      <c r="Q62" s="1349"/>
      <c r="R62" s="1349"/>
      <c r="S62" s="1349"/>
      <c r="T62" s="1349"/>
      <c r="U62" s="1349"/>
      <c r="V62" s="1349"/>
      <c r="W62" s="1349"/>
      <c r="X62" s="1349"/>
      <c r="Y62" s="1349"/>
      <c r="Z62" s="1349"/>
      <c r="AA62" s="1349"/>
      <c r="AB62" s="1350" t="s">
        <v>1477</v>
      </c>
      <c r="AC62" s="862"/>
    </row>
    <row r="63" spans="1:29" ht="16.5" customHeight="1">
      <c r="A63" s="856"/>
      <c r="B63" s="863"/>
      <c r="C63" s="864"/>
      <c r="D63" s="865"/>
      <c r="E63" s="866"/>
      <c r="F63" s="419"/>
      <c r="G63" s="419"/>
      <c r="H63" s="419"/>
      <c r="I63" s="419"/>
      <c r="J63" s="1110"/>
      <c r="K63" s="1110"/>
      <c r="L63" s="1110"/>
      <c r="M63" s="1110"/>
      <c r="N63" s="1110"/>
      <c r="O63" s="1110"/>
      <c r="P63" s="1110"/>
      <c r="Q63" s="1110"/>
      <c r="R63" s="1110"/>
      <c r="S63" s="1110"/>
      <c r="T63" s="1110"/>
      <c r="U63" s="1110"/>
      <c r="V63" s="1110"/>
      <c r="W63" s="1110"/>
      <c r="X63" s="1110"/>
      <c r="Y63" s="1110"/>
      <c r="Z63" s="1110"/>
      <c r="AA63" s="1110"/>
      <c r="AB63" s="1351"/>
      <c r="AC63" s="867"/>
    </row>
    <row r="64" spans="1:29" ht="105" customHeight="1">
      <c r="A64" s="856"/>
      <c r="B64" s="1122" t="s">
        <v>1303</v>
      </c>
      <c r="C64" s="1125" t="s">
        <v>1093</v>
      </c>
      <c r="D64" s="1352" t="s">
        <v>1450</v>
      </c>
      <c r="E64" s="1355" t="s">
        <v>1559</v>
      </c>
      <c r="F64" s="877">
        <v>14</v>
      </c>
      <c r="G64" s="221" t="s">
        <v>1560</v>
      </c>
      <c r="H64" s="878"/>
      <c r="I64" s="878"/>
      <c r="K64" s="984" t="s">
        <v>1561</v>
      </c>
      <c r="L64" s="985"/>
      <c r="M64" s="985"/>
      <c r="N64" s="985"/>
      <c r="O64" s="985"/>
      <c r="P64" s="985"/>
      <c r="Q64" s="985"/>
      <c r="R64" s="985"/>
      <c r="S64" s="985"/>
      <c r="T64" s="985"/>
      <c r="U64" s="985"/>
      <c r="V64" s="986"/>
      <c r="W64" s="501">
        <v>14</v>
      </c>
      <c r="X64" s="502"/>
      <c r="Y64" s="501">
        <v>14</v>
      </c>
      <c r="Z64" s="503"/>
      <c r="AA64" s="501">
        <v>14</v>
      </c>
      <c r="AB64" s="502"/>
      <c r="AC64" s="862"/>
    </row>
    <row r="65" spans="1:44" ht="106.5" customHeight="1">
      <c r="A65" s="856"/>
      <c r="B65" s="1123"/>
      <c r="C65" s="1126"/>
      <c r="D65" s="1353"/>
      <c r="E65" s="1356"/>
      <c r="G65" s="1358" t="s">
        <v>1562</v>
      </c>
      <c r="H65" s="1358"/>
      <c r="I65" s="1358"/>
      <c r="J65" s="1359"/>
      <c r="K65" s="983" t="s">
        <v>1563</v>
      </c>
      <c r="L65" s="981"/>
      <c r="M65" s="981"/>
      <c r="N65" s="981"/>
      <c r="O65" s="981"/>
      <c r="P65" s="981"/>
      <c r="Q65" s="981"/>
      <c r="R65" s="981"/>
      <c r="S65" s="981"/>
      <c r="T65" s="981"/>
      <c r="U65" s="981"/>
      <c r="V65" s="982"/>
      <c r="W65" s="504"/>
      <c r="X65" s="505"/>
      <c r="Y65" s="504"/>
      <c r="Z65" s="506"/>
      <c r="AA65" s="504"/>
      <c r="AB65" s="505"/>
      <c r="AC65" s="862"/>
    </row>
    <row r="66" spans="1:44" ht="61.5" customHeight="1">
      <c r="A66" s="312"/>
      <c r="B66" s="1123"/>
      <c r="C66" s="1126"/>
      <c r="D66" s="1353"/>
      <c r="E66" s="1356"/>
      <c r="F66" s="877">
        <v>15</v>
      </c>
      <c r="G66" s="1344" t="s">
        <v>1564</v>
      </c>
      <c r="H66" s="1344"/>
      <c r="I66" s="1344"/>
      <c r="J66" s="1345"/>
      <c r="K66" s="1343" t="s">
        <v>1565</v>
      </c>
      <c r="L66" s="1344"/>
      <c r="M66" s="1344"/>
      <c r="N66" s="1344"/>
      <c r="O66" s="1344"/>
      <c r="P66" s="1344"/>
      <c r="Q66" s="1344"/>
      <c r="R66" s="1344"/>
      <c r="S66" s="1344"/>
      <c r="T66" s="1344"/>
      <c r="U66" s="1344"/>
      <c r="V66" s="1345"/>
      <c r="W66" s="493">
        <v>15</v>
      </c>
      <c r="X66" s="494"/>
      <c r="Y66" s="493">
        <v>15</v>
      </c>
      <c r="Z66" s="497"/>
      <c r="AA66" s="493">
        <v>15</v>
      </c>
      <c r="AB66" s="494"/>
      <c r="AC66" s="313"/>
    </row>
    <row r="67" spans="1:44" ht="65.25" customHeight="1">
      <c r="A67" s="312"/>
      <c r="B67" s="1123"/>
      <c r="C67" s="1126"/>
      <c r="D67" s="1353"/>
      <c r="E67" s="1356"/>
      <c r="F67" s="879"/>
      <c r="G67" s="1346" t="s">
        <v>1130</v>
      </c>
      <c r="H67" s="1346"/>
      <c r="I67" s="1346"/>
      <c r="J67" s="1347"/>
      <c r="K67" s="1348" t="s">
        <v>1566</v>
      </c>
      <c r="L67" s="1346"/>
      <c r="M67" s="1346"/>
      <c r="N67" s="1346"/>
      <c r="O67" s="1346"/>
      <c r="P67" s="1346"/>
      <c r="Q67" s="1346"/>
      <c r="R67" s="1346"/>
      <c r="S67" s="1346"/>
      <c r="T67" s="1346"/>
      <c r="U67" s="1346"/>
      <c r="V67" s="1347"/>
      <c r="W67" s="504"/>
      <c r="X67" s="505"/>
      <c r="Y67" s="504"/>
      <c r="Z67" s="506"/>
      <c r="AA67" s="504"/>
      <c r="AB67" s="505"/>
      <c r="AC67" s="313"/>
    </row>
    <row r="68" spans="1:44" ht="60" customHeight="1">
      <c r="A68" s="312"/>
      <c r="B68" s="1123"/>
      <c r="C68" s="1126"/>
      <c r="D68" s="1353"/>
      <c r="E68" s="1356"/>
      <c r="F68" s="880">
        <v>16</v>
      </c>
      <c r="G68" s="1344" t="s">
        <v>1567</v>
      </c>
      <c r="H68" s="1344"/>
      <c r="I68" s="1344"/>
      <c r="J68" s="1345"/>
      <c r="K68" s="1343" t="s">
        <v>1568</v>
      </c>
      <c r="L68" s="1344"/>
      <c r="M68" s="1344"/>
      <c r="N68" s="1344"/>
      <c r="O68" s="1344"/>
      <c r="P68" s="1344"/>
      <c r="Q68" s="1344"/>
      <c r="R68" s="1344"/>
      <c r="S68" s="1344"/>
      <c r="T68" s="1344"/>
      <c r="U68" s="1344"/>
      <c r="V68" s="1345"/>
      <c r="W68" s="493">
        <v>16</v>
      </c>
      <c r="X68" s="494"/>
      <c r="Y68" s="493">
        <v>16</v>
      </c>
      <c r="Z68" s="497"/>
      <c r="AA68" s="493">
        <v>16</v>
      </c>
      <c r="AB68" s="256"/>
      <c r="AC68" s="313"/>
    </row>
    <row r="69" spans="1:44" ht="61.5" customHeight="1">
      <c r="A69" s="312"/>
      <c r="B69" s="1124"/>
      <c r="C69" s="1127"/>
      <c r="D69" s="1354"/>
      <c r="E69" s="1357"/>
      <c r="F69" s="879"/>
      <c r="G69" s="1346" t="s">
        <v>1569</v>
      </c>
      <c r="H69" s="1346"/>
      <c r="I69" s="1346"/>
      <c r="J69" s="1347"/>
      <c r="K69" s="1348" t="s">
        <v>1570</v>
      </c>
      <c r="L69" s="1346"/>
      <c r="M69" s="1346"/>
      <c r="N69" s="1346"/>
      <c r="O69" s="1346"/>
      <c r="P69" s="1346"/>
      <c r="Q69" s="1346"/>
      <c r="R69" s="1346"/>
      <c r="S69" s="1346"/>
      <c r="T69" s="1346"/>
      <c r="U69" s="1346"/>
      <c r="V69" s="1347"/>
      <c r="W69" s="504"/>
      <c r="X69" s="505"/>
      <c r="Y69" s="504"/>
      <c r="Z69" s="506"/>
      <c r="AA69" s="186"/>
      <c r="AB69" s="185"/>
      <c r="AC69" s="313"/>
    </row>
    <row r="70" spans="1:44" ht="17.25" customHeight="1">
      <c r="A70" s="312"/>
      <c r="H70" s="531"/>
      <c r="I70" s="531"/>
      <c r="J70" s="531"/>
      <c r="K70" s="531"/>
      <c r="O70" s="544" t="s">
        <v>1140</v>
      </c>
      <c r="P70" s="157"/>
      <c r="Q70" s="157"/>
      <c r="R70" s="1098"/>
      <c r="S70" s="1098"/>
      <c r="T70" s="1098"/>
      <c r="U70" s="1098"/>
      <c r="V70" s="1099"/>
      <c r="W70" s="257"/>
      <c r="X70" s="258"/>
      <c r="Y70" s="257" t="s">
        <v>1141</v>
      </c>
      <c r="Z70" s="258"/>
      <c r="AA70" s="257" t="s">
        <v>1142</v>
      </c>
      <c r="AB70" s="265"/>
      <c r="AC70" s="313"/>
    </row>
    <row r="71" spans="1:44" ht="17.25" customHeight="1">
      <c r="A71" s="312"/>
      <c r="H71" s="531"/>
      <c r="I71" s="531"/>
      <c r="J71" s="531"/>
      <c r="K71" s="531"/>
      <c r="O71" s="545" t="s">
        <v>1144</v>
      </c>
      <c r="P71" s="546"/>
      <c r="Q71" s="547"/>
      <c r="R71" s="1104"/>
      <c r="S71" s="1104"/>
      <c r="T71" s="1104"/>
      <c r="U71" s="1104"/>
      <c r="V71" s="1105"/>
      <c r="W71" s="186"/>
      <c r="X71" s="185"/>
      <c r="Y71" s="186"/>
      <c r="Z71" s="185"/>
      <c r="AA71" s="269"/>
      <c r="AB71" s="270"/>
      <c r="AC71" s="313"/>
    </row>
    <row r="72" spans="1:44" ht="17.25" customHeight="1">
      <c r="A72" s="312"/>
      <c r="H72" s="963" t="s">
        <v>1145</v>
      </c>
      <c r="I72" s="963"/>
      <c r="J72" s="963" t="s">
        <v>1146</v>
      </c>
      <c r="K72" s="963"/>
      <c r="L72" s="963"/>
      <c r="M72" s="963"/>
      <c r="O72" s="544" t="s">
        <v>1147</v>
      </c>
      <c r="P72" s="157"/>
      <c r="Q72" s="157"/>
      <c r="R72" s="1098"/>
      <c r="S72" s="1098"/>
      <c r="T72" s="1098"/>
      <c r="U72" s="1098"/>
      <c r="V72" s="1099"/>
      <c r="W72" s="264"/>
      <c r="X72" s="265"/>
      <c r="Y72" s="266"/>
      <c r="Z72" s="266"/>
      <c r="AA72" s="156"/>
      <c r="AB72" s="256"/>
      <c r="AC72" s="313"/>
    </row>
    <row r="73" spans="1:44" ht="17.25" customHeight="1">
      <c r="A73" s="312"/>
      <c r="B73" s="485"/>
      <c r="C73" s="485"/>
      <c r="H73" s="963"/>
      <c r="I73" s="963"/>
      <c r="J73" s="963"/>
      <c r="K73" s="963"/>
      <c r="L73" s="963"/>
      <c r="M73" s="963"/>
      <c r="N73" s="531"/>
      <c r="O73" s="545" t="s">
        <v>1148</v>
      </c>
      <c r="P73" s="547"/>
      <c r="Q73" s="547"/>
      <c r="R73" s="1104"/>
      <c r="S73" s="1104"/>
      <c r="T73" s="1104"/>
      <c r="U73" s="1104"/>
      <c r="V73" s="1105"/>
      <c r="W73" s="269"/>
      <c r="X73" s="270"/>
      <c r="Y73" s="260"/>
      <c r="Z73" s="260"/>
      <c r="AA73" s="165"/>
      <c r="AB73" s="261"/>
      <c r="AC73" s="313"/>
    </row>
    <row r="74" spans="1:44" ht="20.25" customHeight="1">
      <c r="A74" s="312"/>
      <c r="B74" s="485"/>
      <c r="C74" s="485"/>
      <c r="H74" s="963" t="s">
        <v>1149</v>
      </c>
      <c r="I74" s="963"/>
      <c r="J74" s="964" t="s">
        <v>1150</v>
      </c>
      <c r="K74" s="964"/>
      <c r="L74" s="964"/>
      <c r="M74" s="964"/>
      <c r="N74" s="531"/>
      <c r="O74" s="550" t="s">
        <v>1151</v>
      </c>
      <c r="P74" s="168"/>
      <c r="Q74" s="1098"/>
      <c r="R74" s="1098"/>
      <c r="S74" s="1098"/>
      <c r="T74" s="1098"/>
      <c r="U74" s="1098"/>
      <c r="V74" s="1099"/>
      <c r="W74" s="156"/>
      <c r="X74" s="256"/>
      <c r="Y74" s="134"/>
      <c r="Z74" s="134"/>
      <c r="AA74" s="273"/>
      <c r="AB74" s="256"/>
      <c r="AC74" s="313"/>
    </row>
    <row r="75" spans="1:44" ht="17.25" customHeight="1">
      <c r="A75" s="312"/>
      <c r="B75" s="485"/>
      <c r="C75" s="485"/>
      <c r="D75" s="556"/>
      <c r="E75" s="556"/>
      <c r="F75" s="556"/>
      <c r="G75" s="556"/>
      <c r="H75" s="963"/>
      <c r="I75" s="963"/>
      <c r="J75" s="964"/>
      <c r="K75" s="964"/>
      <c r="L75" s="964"/>
      <c r="M75" s="964"/>
      <c r="N75" s="531"/>
      <c r="O75" s="550" t="s">
        <v>1152</v>
      </c>
      <c r="P75" s="168"/>
      <c r="Q75" s="1104"/>
      <c r="R75" s="1104"/>
      <c r="S75" s="1104"/>
      <c r="T75" s="1104"/>
      <c r="U75" s="1104"/>
      <c r="V75" s="1105"/>
      <c r="W75" s="926" t="str">
        <f>VLOOKUP(P10,Emp_data!A:O,15,0)</f>
        <v xml:space="preserve">Ms. Hathairat P. </v>
      </c>
      <c r="X75" s="927"/>
      <c r="Y75" s="926" t="str">
        <f>VLOOKUP(P10,Emp_data!A:Q,16,0)</f>
        <v>Ms. Ayako K.</v>
      </c>
      <c r="Z75" s="927"/>
      <c r="AA75" s="1367" t="str">
        <f>VLOOKUP(P10,Emp_data!A:S,18,0)</f>
        <v>-</v>
      </c>
      <c r="AB75" s="1368"/>
      <c r="AC75" s="313"/>
    </row>
    <row r="76" spans="1:44" ht="17.25" customHeight="1">
      <c r="A76" s="312"/>
      <c r="B76" s="485"/>
      <c r="C76" s="485"/>
      <c r="H76" s="963" t="s">
        <v>1153</v>
      </c>
      <c r="I76" s="963"/>
      <c r="J76" s="964" t="s">
        <v>1154</v>
      </c>
      <c r="K76" s="964"/>
      <c r="L76" s="964"/>
      <c r="M76" s="964"/>
      <c r="N76" s="531"/>
      <c r="O76" s="544"/>
      <c r="P76" s="157"/>
      <c r="Q76" s="157"/>
      <c r="R76" s="157"/>
      <c r="S76" s="157"/>
      <c r="T76" s="552"/>
      <c r="U76" s="965" t="s">
        <v>1571</v>
      </c>
      <c r="V76" s="966"/>
      <c r="W76" s="966"/>
      <c r="X76" s="966"/>
      <c r="Y76" s="966"/>
      <c r="Z76" s="974"/>
      <c r="AA76" s="276" t="s">
        <v>1143</v>
      </c>
      <c r="AB76" s="256"/>
      <c r="AC76" s="313"/>
    </row>
    <row r="77" spans="1:44" ht="17.25" customHeight="1">
      <c r="A77" s="312"/>
      <c r="B77" s="485"/>
      <c r="C77" s="485"/>
      <c r="D77" s="556"/>
      <c r="E77" s="556"/>
      <c r="F77" s="556"/>
      <c r="G77" s="556"/>
      <c r="H77" s="963"/>
      <c r="I77" s="963"/>
      <c r="J77" s="964"/>
      <c r="K77" s="964"/>
      <c r="L77" s="964"/>
      <c r="M77" s="964"/>
      <c r="O77" s="550" t="s">
        <v>1140</v>
      </c>
      <c r="P77" s="168"/>
      <c r="Q77" s="168"/>
      <c r="R77" s="168"/>
      <c r="S77" s="168"/>
      <c r="T77" s="553"/>
      <c r="U77" s="259"/>
      <c r="V77" s="267"/>
      <c r="W77" s="267"/>
      <c r="X77" s="267"/>
      <c r="Y77" s="267"/>
      <c r="Z77" s="274"/>
      <c r="AA77" s="277"/>
      <c r="AB77" s="261"/>
      <c r="AC77" s="313"/>
    </row>
    <row r="78" spans="1:44" ht="17.25" customHeight="1">
      <c r="A78" s="312"/>
      <c r="B78" s="485"/>
      <c r="C78" s="485"/>
      <c r="H78" s="963" t="s">
        <v>1141</v>
      </c>
      <c r="I78" s="963"/>
      <c r="J78" s="964" t="s">
        <v>1157</v>
      </c>
      <c r="K78" s="964"/>
      <c r="L78" s="964"/>
      <c r="M78" s="964"/>
      <c r="N78" s="453"/>
      <c r="O78" s="550" t="s">
        <v>1158</v>
      </c>
      <c r="P78" s="168"/>
      <c r="Q78" s="168"/>
      <c r="R78" s="168"/>
      <c r="S78" s="168"/>
      <c r="T78" s="553"/>
      <c r="U78" s="965" t="s">
        <v>1572</v>
      </c>
      <c r="V78" s="966"/>
      <c r="W78" s="966"/>
      <c r="X78" s="966"/>
      <c r="Y78" s="966"/>
      <c r="Z78" s="966"/>
      <c r="AA78" s="273" t="s">
        <v>1156</v>
      </c>
      <c r="AB78" s="256"/>
      <c r="AC78" s="313"/>
      <c r="AG78" s="413"/>
      <c r="AH78" s="453"/>
      <c r="AI78" s="1088"/>
      <c r="AJ78" s="1088"/>
      <c r="AK78" s="1088"/>
      <c r="AM78" s="413"/>
      <c r="AN78" s="413"/>
      <c r="AO78" s="413"/>
      <c r="AP78" s="1088"/>
      <c r="AQ78" s="1088"/>
      <c r="AR78" s="1088"/>
    </row>
    <row r="79" spans="1:44" ht="17.25" customHeight="1" thickBot="1">
      <c r="A79" s="312"/>
      <c r="B79" s="485"/>
      <c r="C79" s="485"/>
      <c r="D79" s="533"/>
      <c r="E79" s="533"/>
      <c r="F79" s="533"/>
      <c r="G79" s="533"/>
      <c r="H79" s="963"/>
      <c r="I79" s="963"/>
      <c r="J79" s="964"/>
      <c r="K79" s="964"/>
      <c r="L79" s="964"/>
      <c r="M79" s="964"/>
      <c r="N79" s="453"/>
      <c r="O79" s="554"/>
      <c r="P79" s="547"/>
      <c r="Q79" s="547"/>
      <c r="R79" s="547"/>
      <c r="S79" s="547"/>
      <c r="T79" s="555"/>
      <c r="U79" s="259"/>
      <c r="V79" s="267"/>
      <c r="W79" s="267"/>
      <c r="X79" s="267"/>
      <c r="Y79" s="267"/>
      <c r="Z79" s="267"/>
      <c r="AA79" s="275"/>
      <c r="AB79" s="261"/>
      <c r="AC79" s="313"/>
      <c r="AG79" s="413"/>
      <c r="AH79" s="453"/>
      <c r="AI79" s="413"/>
      <c r="AJ79" s="413"/>
      <c r="AK79" s="413"/>
      <c r="AM79" s="413"/>
      <c r="AN79" s="413"/>
      <c r="AO79" s="413"/>
      <c r="AP79" s="413"/>
      <c r="AQ79" s="413"/>
      <c r="AR79" s="413"/>
    </row>
    <row r="80" spans="1:44" ht="17.25" customHeight="1">
      <c r="A80" s="312"/>
      <c r="B80" s="485"/>
      <c r="C80" s="485"/>
      <c r="H80" s="963" t="s">
        <v>1142</v>
      </c>
      <c r="I80" s="963"/>
      <c r="J80" s="964" t="s">
        <v>1471</v>
      </c>
      <c r="K80" s="964"/>
      <c r="L80" s="964"/>
      <c r="M80" s="964"/>
      <c r="O80" s="544" t="s">
        <v>1162</v>
      </c>
      <c r="P80" s="157"/>
      <c r="Q80" s="157"/>
      <c r="R80" s="157"/>
      <c r="S80" s="157"/>
      <c r="T80" s="552"/>
      <c r="U80" s="965" t="s">
        <v>1573</v>
      </c>
      <c r="V80" s="966"/>
      <c r="W80" s="966"/>
      <c r="X80" s="966"/>
      <c r="Y80" s="966"/>
      <c r="Z80" s="967"/>
      <c r="AA80" s="279" t="s">
        <v>1160</v>
      </c>
      <c r="AB80" s="881"/>
      <c r="AC80" s="313"/>
      <c r="AG80" s="413"/>
      <c r="AH80" s="453"/>
      <c r="AI80" s="413"/>
      <c r="AJ80" s="413"/>
      <c r="AK80" s="413"/>
      <c r="AM80" s="413"/>
      <c r="AN80" s="413"/>
      <c r="AO80" s="413"/>
      <c r="AP80" s="413"/>
      <c r="AQ80" s="413"/>
      <c r="AR80" s="413"/>
    </row>
    <row r="81" spans="1:44" ht="17.25" customHeight="1" thickBot="1">
      <c r="A81" s="312"/>
      <c r="B81" s="485"/>
      <c r="C81" s="485"/>
      <c r="D81" s="556"/>
      <c r="E81" s="556"/>
      <c r="F81" s="556"/>
      <c r="G81" s="556"/>
      <c r="H81" s="963"/>
      <c r="I81" s="963"/>
      <c r="J81" s="964"/>
      <c r="K81" s="964"/>
      <c r="L81" s="964"/>
      <c r="M81" s="964"/>
      <c r="O81" s="545" t="s">
        <v>1165</v>
      </c>
      <c r="P81" s="547"/>
      <c r="Q81" s="547"/>
      <c r="R81" s="547"/>
      <c r="S81" s="547"/>
      <c r="T81" s="555"/>
      <c r="U81" s="259"/>
      <c r="V81" s="267"/>
      <c r="W81" s="267"/>
      <c r="X81" s="267"/>
      <c r="Y81" s="267"/>
      <c r="Z81" s="281"/>
      <c r="AA81" s="882"/>
      <c r="AB81" s="883"/>
      <c r="AC81" s="313"/>
      <c r="AG81" s="413"/>
      <c r="AH81" s="453"/>
      <c r="AI81" s="413"/>
      <c r="AJ81" s="413"/>
      <c r="AK81" s="413"/>
      <c r="AM81" s="413"/>
      <c r="AN81" s="413"/>
      <c r="AO81" s="413"/>
      <c r="AP81" s="413"/>
      <c r="AQ81" s="413"/>
      <c r="AR81" s="413"/>
    </row>
    <row r="82" spans="1:44" ht="16.5" customHeight="1">
      <c r="A82" s="312"/>
      <c r="B82" s="485"/>
      <c r="C82" s="485"/>
      <c r="H82" s="963" t="s">
        <v>1143</v>
      </c>
      <c r="I82" s="963"/>
      <c r="J82" s="964" t="s">
        <v>1474</v>
      </c>
      <c r="K82" s="964"/>
      <c r="L82" s="964"/>
      <c r="M82" s="964"/>
      <c r="N82" s="556"/>
      <c r="O82" s="544" t="s">
        <v>1167</v>
      </c>
      <c r="P82" s="157"/>
      <c r="Q82" s="157"/>
      <c r="R82" s="157"/>
      <c r="S82" s="157"/>
      <c r="T82" s="552"/>
      <c r="U82" s="1341" t="s">
        <v>1476</v>
      </c>
      <c r="V82" s="1342"/>
      <c r="W82" s="1342"/>
      <c r="X82" s="1342"/>
      <c r="Y82" s="1342"/>
      <c r="Z82" s="1342"/>
      <c r="AA82" s="969"/>
      <c r="AB82" s="970"/>
      <c r="AC82" s="313"/>
      <c r="AG82" s="413"/>
      <c r="AH82" s="453"/>
      <c r="AI82" s="413"/>
      <c r="AJ82" s="413"/>
      <c r="AK82" s="413"/>
      <c r="AM82" s="413"/>
      <c r="AN82" s="413"/>
      <c r="AO82" s="413"/>
      <c r="AP82" s="413"/>
      <c r="AQ82" s="413"/>
      <c r="AR82" s="413"/>
    </row>
    <row r="83" spans="1:44" ht="16.5" customHeight="1">
      <c r="A83" s="312"/>
      <c r="C83" s="884"/>
      <c r="D83" s="556"/>
      <c r="E83" s="556"/>
      <c r="F83" s="556"/>
      <c r="G83" s="556"/>
      <c r="H83" s="963"/>
      <c r="I83" s="963"/>
      <c r="J83" s="964"/>
      <c r="K83" s="964"/>
      <c r="L83" s="964"/>
      <c r="M83" s="964"/>
      <c r="O83" s="545" t="s">
        <v>1169</v>
      </c>
      <c r="P83" s="547"/>
      <c r="Q83" s="547"/>
      <c r="R83" s="547"/>
      <c r="S83" s="547"/>
      <c r="T83" s="555"/>
      <c r="U83" s="971"/>
      <c r="V83" s="972"/>
      <c r="W83" s="972"/>
      <c r="X83" s="972"/>
      <c r="Y83" s="972"/>
      <c r="Z83" s="972"/>
      <c r="AA83" s="972"/>
      <c r="AB83" s="973"/>
      <c r="AC83" s="313"/>
    </row>
    <row r="84" spans="1:44" ht="6.75" customHeight="1">
      <c r="A84" s="312"/>
      <c r="B84" s="884"/>
      <c r="C84" s="884"/>
      <c r="D84" s="556"/>
      <c r="E84" s="556"/>
      <c r="F84" s="556"/>
      <c r="G84" s="556"/>
      <c r="H84" s="558"/>
      <c r="I84" s="558"/>
      <c r="J84" s="172"/>
      <c r="K84" s="172"/>
      <c r="L84" s="172"/>
      <c r="M84" s="172"/>
      <c r="O84" s="168"/>
      <c r="P84" s="168"/>
      <c r="Q84" s="168"/>
      <c r="R84" s="168"/>
      <c r="S84" s="168"/>
      <c r="T84" s="159"/>
      <c r="U84" s="285"/>
      <c r="V84" s="285"/>
      <c r="W84" s="285"/>
      <c r="X84" s="285"/>
      <c r="Y84" s="285"/>
      <c r="Z84" s="285"/>
      <c r="AA84" s="285"/>
      <c r="AB84" s="468"/>
      <c r="AC84" s="313"/>
    </row>
    <row r="85" spans="1:44" ht="12" customHeight="1">
      <c r="A85" s="312"/>
      <c r="B85" s="1329" t="s">
        <v>1574</v>
      </c>
      <c r="C85" s="1330"/>
      <c r="D85" s="1330"/>
      <c r="E85" s="1330"/>
      <c r="F85" s="1330"/>
      <c r="G85" s="1330"/>
      <c r="H85" s="1330"/>
      <c r="I85" s="1330"/>
      <c r="J85" s="1330"/>
      <c r="K85" s="1330"/>
      <c r="L85" s="1330"/>
      <c r="M85" s="1330"/>
      <c r="N85" s="1330"/>
      <c r="O85" s="1330"/>
      <c r="P85" s="1330"/>
      <c r="Q85" s="1330"/>
      <c r="R85" s="1330"/>
      <c r="S85" s="1330"/>
      <c r="T85" s="1330"/>
      <c r="U85" s="1330"/>
      <c r="V85" s="1330"/>
      <c r="W85" s="1330"/>
      <c r="X85" s="1330"/>
      <c r="Y85" s="1330"/>
      <c r="Z85" s="1330"/>
      <c r="AA85" s="1330"/>
      <c r="AB85" s="1331"/>
      <c r="AC85" s="313"/>
    </row>
    <row r="86" spans="1:44" ht="12" customHeight="1">
      <c r="A86" s="312"/>
      <c r="B86" s="1332"/>
      <c r="C86" s="1333"/>
      <c r="D86" s="1333"/>
      <c r="E86" s="1333"/>
      <c r="F86" s="1333"/>
      <c r="G86" s="1333"/>
      <c r="H86" s="1333"/>
      <c r="I86" s="1333"/>
      <c r="J86" s="1333"/>
      <c r="K86" s="1333"/>
      <c r="L86" s="1333"/>
      <c r="M86" s="1333"/>
      <c r="N86" s="1333"/>
      <c r="O86" s="1333"/>
      <c r="P86" s="1333"/>
      <c r="Q86" s="1333"/>
      <c r="R86" s="1333"/>
      <c r="S86" s="1333"/>
      <c r="T86" s="1333"/>
      <c r="U86" s="1333"/>
      <c r="V86" s="1333"/>
      <c r="W86" s="1333"/>
      <c r="X86" s="1333"/>
      <c r="Y86" s="1333"/>
      <c r="Z86" s="1333"/>
      <c r="AA86" s="1333"/>
      <c r="AB86" s="1334"/>
      <c r="AC86" s="313"/>
    </row>
    <row r="87" spans="1:44" ht="19.5" customHeight="1">
      <c r="A87" s="312"/>
      <c r="B87" s="469" t="s">
        <v>1174</v>
      </c>
      <c r="C87" s="470"/>
      <c r="D87" s="470"/>
      <c r="E87" s="470"/>
      <c r="F87" s="470"/>
      <c r="G87" s="470"/>
      <c r="H87" s="471"/>
      <c r="I87" s="314" t="s">
        <v>1175</v>
      </c>
      <c r="J87" s="315"/>
      <c r="K87" s="316"/>
      <c r="L87" s="316"/>
      <c r="M87" s="316"/>
      <c r="N87" s="316"/>
      <c r="O87" s="316"/>
      <c r="P87" s="316"/>
      <c r="Q87" s="316"/>
      <c r="R87" s="316"/>
      <c r="S87" s="316"/>
      <c r="T87" s="317"/>
      <c r="U87" s="317"/>
      <c r="V87" s="317"/>
      <c r="W87" s="317"/>
      <c r="X87" s="317"/>
      <c r="Y87" s="317"/>
      <c r="Z87" s="317"/>
      <c r="AA87" s="317"/>
      <c r="AB87" s="318"/>
      <c r="AC87" s="313"/>
    </row>
    <row r="88" spans="1:44" ht="19.5" customHeight="1">
      <c r="A88" s="312"/>
      <c r="B88" s="319" t="s">
        <v>1176</v>
      </c>
      <c r="C88" s="320"/>
      <c r="D88" s="320"/>
      <c r="E88" s="321"/>
      <c r="F88" s="321"/>
      <c r="G88" s="321"/>
      <c r="H88" s="322"/>
      <c r="I88" s="319" t="s">
        <v>1177</v>
      </c>
      <c r="J88" s="323"/>
      <c r="K88" s="324"/>
      <c r="L88" s="324"/>
      <c r="M88" s="324"/>
      <c r="N88" s="324"/>
      <c r="O88" s="324"/>
      <c r="P88" s="324"/>
      <c r="Q88" s="324"/>
      <c r="R88" s="324"/>
      <c r="S88" s="324"/>
      <c r="T88" s="324"/>
      <c r="U88" s="324"/>
      <c r="V88" s="324"/>
      <c r="W88" s="324"/>
      <c r="X88" s="324"/>
      <c r="Y88" s="324"/>
      <c r="Z88" s="324"/>
      <c r="AA88" s="324"/>
      <c r="AB88" s="325"/>
      <c r="AC88" s="313"/>
    </row>
    <row r="89" spans="1:44" ht="17.100000000000001" customHeight="1">
      <c r="A89" s="312"/>
      <c r="B89" s="326"/>
      <c r="H89" s="328"/>
      <c r="I89" s="332"/>
      <c r="J89" s="324"/>
      <c r="K89" s="324"/>
      <c r="L89" s="324"/>
      <c r="M89" s="324"/>
      <c r="N89" s="324"/>
      <c r="O89" s="324"/>
      <c r="P89" s="324"/>
      <c r="Q89" s="324"/>
      <c r="R89" s="324"/>
      <c r="S89" s="324"/>
      <c r="T89" s="324"/>
      <c r="U89" s="324"/>
      <c r="V89" s="324"/>
      <c r="W89" s="324"/>
      <c r="X89" s="324"/>
      <c r="Y89" s="324"/>
      <c r="Z89" s="324"/>
      <c r="AA89" s="324"/>
      <c r="AB89" s="325"/>
      <c r="AC89" s="313"/>
    </row>
    <row r="90" spans="1:44" ht="19.5" customHeight="1">
      <c r="A90" s="312"/>
      <c r="B90" s="332" t="s">
        <v>1179</v>
      </c>
      <c r="C90" s="885"/>
      <c r="D90" s="323"/>
      <c r="E90" s="323"/>
      <c r="F90" s="323"/>
      <c r="G90" s="323"/>
      <c r="H90" s="328"/>
      <c r="I90" s="332"/>
      <c r="J90" s="329"/>
      <c r="K90" s="329"/>
      <c r="L90" s="329"/>
      <c r="M90" s="329"/>
      <c r="N90" s="329"/>
      <c r="O90" s="329"/>
      <c r="P90" s="329"/>
      <c r="Q90" s="329"/>
      <c r="R90" s="329"/>
      <c r="S90" s="329"/>
      <c r="T90" s="329"/>
      <c r="U90" s="329"/>
      <c r="V90" s="329"/>
      <c r="W90" s="329"/>
      <c r="X90" s="329"/>
      <c r="Y90" s="329"/>
      <c r="Z90" s="329"/>
      <c r="AA90" s="329"/>
      <c r="AB90" s="325"/>
      <c r="AC90" s="313"/>
    </row>
    <row r="91" spans="1:44" ht="19.5" customHeight="1">
      <c r="A91" s="312"/>
      <c r="B91" s="326"/>
      <c r="C91" s="885"/>
      <c r="H91" s="328"/>
      <c r="I91" s="314" t="s">
        <v>1178</v>
      </c>
      <c r="J91" s="316"/>
      <c r="K91" s="316"/>
      <c r="L91" s="316"/>
      <c r="M91" s="316"/>
      <c r="N91" s="316"/>
      <c r="O91" s="316"/>
      <c r="P91" s="316"/>
      <c r="Q91" s="316"/>
      <c r="R91" s="316"/>
      <c r="S91" s="316"/>
      <c r="T91" s="317"/>
      <c r="U91" s="317"/>
      <c r="V91" s="317"/>
      <c r="W91" s="317"/>
      <c r="X91" s="317"/>
      <c r="Y91" s="317"/>
      <c r="Z91" s="317"/>
      <c r="AA91" s="317"/>
      <c r="AB91" s="318"/>
      <c r="AC91" s="313"/>
    </row>
    <row r="92" spans="1:44" ht="19.5" customHeight="1">
      <c r="A92" s="312"/>
      <c r="B92" s="886" t="s">
        <v>1181</v>
      </c>
      <c r="C92" s="885"/>
      <c r="D92" s="887" t="s">
        <v>1575</v>
      </c>
      <c r="E92" s="315"/>
      <c r="F92" s="315"/>
      <c r="G92" s="315"/>
      <c r="H92" s="328"/>
      <c r="I92" s="319" t="s">
        <v>1180</v>
      </c>
      <c r="J92" s="331"/>
      <c r="K92" s="331"/>
      <c r="L92" s="331"/>
      <c r="M92" s="331"/>
      <c r="N92" s="331"/>
      <c r="O92" s="331"/>
      <c r="P92" s="331"/>
      <c r="Q92" s="331"/>
      <c r="R92" s="331"/>
      <c r="S92" s="331"/>
      <c r="AB92" s="328"/>
      <c r="AC92" s="313"/>
    </row>
    <row r="93" spans="1:44" ht="19.5" customHeight="1">
      <c r="A93" s="312"/>
      <c r="B93" s="1335" t="s">
        <v>1183</v>
      </c>
      <c r="C93" s="1336"/>
      <c r="D93" s="948" t="s">
        <v>1576</v>
      </c>
      <c r="E93" s="948"/>
      <c r="F93" s="948"/>
      <c r="G93" s="948"/>
      <c r="H93" s="328"/>
      <c r="I93" s="326"/>
      <c r="AB93" s="328"/>
      <c r="AC93" s="313"/>
    </row>
    <row r="94" spans="1:44" ht="17.100000000000001" customHeight="1">
      <c r="A94" s="312"/>
      <c r="B94" s="1337"/>
      <c r="C94" s="1338"/>
      <c r="D94" s="888"/>
      <c r="E94" s="888"/>
      <c r="F94" s="888"/>
      <c r="G94" s="888"/>
      <c r="H94" s="333"/>
      <c r="I94" s="388"/>
      <c r="J94" s="389"/>
      <c r="K94" s="389"/>
      <c r="L94" s="389"/>
      <c r="M94" s="389"/>
      <c r="N94" s="389"/>
      <c r="O94" s="389"/>
      <c r="P94" s="389"/>
      <c r="Q94" s="389"/>
      <c r="R94" s="389"/>
      <c r="S94" s="389"/>
      <c r="T94" s="389"/>
      <c r="U94" s="389"/>
      <c r="V94" s="389"/>
      <c r="W94" s="389"/>
      <c r="X94" s="389"/>
      <c r="Y94" s="389"/>
      <c r="Z94" s="389"/>
      <c r="AA94" s="389"/>
      <c r="AB94" s="333"/>
      <c r="AC94" s="313"/>
    </row>
    <row r="95" spans="1:44" ht="19.5" customHeight="1">
      <c r="A95" s="312"/>
      <c r="B95" s="314" t="s">
        <v>1185</v>
      </c>
      <c r="C95" s="315"/>
      <c r="D95" s="315"/>
      <c r="E95" s="315"/>
      <c r="F95" s="315"/>
      <c r="G95" s="315"/>
      <c r="H95" s="341"/>
      <c r="I95" s="314" t="s">
        <v>1175</v>
      </c>
      <c r="J95" s="315"/>
      <c r="K95" s="316"/>
      <c r="L95" s="316"/>
      <c r="M95" s="316"/>
      <c r="N95" s="316"/>
      <c r="O95" s="316"/>
      <c r="P95" s="316"/>
      <c r="Q95" s="316"/>
      <c r="R95" s="316"/>
      <c r="S95" s="316"/>
      <c r="T95" s="317"/>
      <c r="U95" s="317"/>
      <c r="V95" s="317"/>
      <c r="W95" s="317"/>
      <c r="X95" s="317"/>
      <c r="Y95" s="317"/>
      <c r="Z95" s="317"/>
      <c r="AA95" s="317"/>
      <c r="AB95" s="318"/>
      <c r="AC95" s="313"/>
    </row>
    <row r="96" spans="1:44" ht="19.5" customHeight="1">
      <c r="A96" s="312"/>
      <c r="B96" s="319" t="s">
        <v>1186</v>
      </c>
      <c r="C96" s="323"/>
      <c r="D96" s="323"/>
      <c r="E96" s="344"/>
      <c r="F96" s="344"/>
      <c r="G96" s="344"/>
      <c r="H96" s="345"/>
      <c r="I96" s="319" t="s">
        <v>1177</v>
      </c>
      <c r="J96" s="323"/>
      <c r="K96" s="324"/>
      <c r="L96" s="324"/>
      <c r="M96" s="324"/>
      <c r="N96" s="324"/>
      <c r="O96" s="324"/>
      <c r="P96" s="324"/>
      <c r="Q96" s="324"/>
      <c r="R96" s="324"/>
      <c r="S96" s="324"/>
      <c r="T96" s="324"/>
      <c r="U96" s="324"/>
      <c r="V96" s="324"/>
      <c r="W96" s="324"/>
      <c r="X96" s="324"/>
      <c r="Y96" s="324"/>
      <c r="Z96" s="324"/>
      <c r="AA96" s="324"/>
      <c r="AB96" s="325"/>
      <c r="AC96" s="313"/>
    </row>
    <row r="97" spans="1:29" ht="17.100000000000001" customHeight="1">
      <c r="A97" s="312"/>
      <c r="B97" s="346"/>
      <c r="C97" s="344"/>
      <c r="D97" s="344"/>
      <c r="E97" s="344"/>
      <c r="F97" s="344"/>
      <c r="G97" s="344"/>
      <c r="H97" s="345"/>
      <c r="I97" s="332"/>
      <c r="J97" s="324"/>
      <c r="K97" s="324"/>
      <c r="L97" s="324"/>
      <c r="M97" s="324"/>
      <c r="N97" s="324"/>
      <c r="O97" s="324"/>
      <c r="P97" s="324"/>
      <c r="Q97" s="324"/>
      <c r="R97" s="324"/>
      <c r="S97" s="324"/>
      <c r="T97" s="324"/>
      <c r="U97" s="324"/>
      <c r="V97" s="324"/>
      <c r="W97" s="324"/>
      <c r="X97" s="324"/>
      <c r="Y97" s="324"/>
      <c r="Z97" s="324"/>
      <c r="AA97" s="324"/>
      <c r="AB97" s="325"/>
      <c r="AC97" s="313"/>
    </row>
    <row r="98" spans="1:29" ht="19.5" customHeight="1">
      <c r="A98" s="312"/>
      <c r="B98" s="332" t="s">
        <v>1179</v>
      </c>
      <c r="C98" s="885"/>
      <c r="D98" s="885"/>
      <c r="E98" s="885"/>
      <c r="F98" s="885"/>
      <c r="G98" s="885"/>
      <c r="H98" s="889"/>
      <c r="I98" s="332"/>
      <c r="J98" s="329"/>
      <c r="K98" s="329"/>
      <c r="L98" s="329"/>
      <c r="M98" s="329"/>
      <c r="N98" s="329"/>
      <c r="O98" s="329"/>
      <c r="P98" s="329"/>
      <c r="Q98" s="329"/>
      <c r="R98" s="329"/>
      <c r="S98" s="329"/>
      <c r="T98" s="329"/>
      <c r="U98" s="329"/>
      <c r="V98" s="329"/>
      <c r="W98" s="329"/>
      <c r="X98" s="329"/>
      <c r="Y98" s="329"/>
      <c r="Z98" s="329"/>
      <c r="AA98" s="329"/>
      <c r="AB98" s="325"/>
      <c r="AC98" s="313"/>
    </row>
    <row r="99" spans="1:29" ht="19.5" customHeight="1">
      <c r="A99" s="312"/>
      <c r="B99" s="332"/>
      <c r="C99" s="885"/>
      <c r="D99" s="890"/>
      <c r="E99" s="890"/>
      <c r="F99" s="890"/>
      <c r="G99" s="890"/>
      <c r="H99" s="889"/>
      <c r="I99" s="314" t="s">
        <v>1178</v>
      </c>
      <c r="J99" s="316"/>
      <c r="K99" s="316"/>
      <c r="L99" s="316"/>
      <c r="M99" s="316"/>
      <c r="N99" s="316"/>
      <c r="O99" s="316"/>
      <c r="P99" s="316"/>
      <c r="Q99" s="316"/>
      <c r="R99" s="316"/>
      <c r="S99" s="316"/>
      <c r="T99" s="317"/>
      <c r="U99" s="317"/>
      <c r="V99" s="317"/>
      <c r="W99" s="317"/>
      <c r="X99" s="317"/>
      <c r="Y99" s="317"/>
      <c r="Z99" s="317"/>
      <c r="AA99" s="317"/>
      <c r="AB99" s="318"/>
      <c r="AC99" s="313"/>
    </row>
    <row r="100" spans="1:29" ht="19.5" customHeight="1">
      <c r="A100" s="312"/>
      <c r="B100" s="332" t="s">
        <v>1181</v>
      </c>
      <c r="C100" s="885"/>
      <c r="D100" s="887" t="s">
        <v>1575</v>
      </c>
      <c r="E100" s="887"/>
      <c r="F100" s="887"/>
      <c r="G100" s="887"/>
      <c r="H100" s="889"/>
      <c r="I100" s="319" t="s">
        <v>1180</v>
      </c>
      <c r="J100" s="331"/>
      <c r="K100" s="331"/>
      <c r="L100" s="331"/>
      <c r="M100" s="331"/>
      <c r="N100" s="331"/>
      <c r="O100" s="331"/>
      <c r="P100" s="331"/>
      <c r="Q100" s="331"/>
      <c r="R100" s="331"/>
      <c r="S100" s="331"/>
      <c r="AB100" s="328"/>
      <c r="AC100" s="313"/>
    </row>
    <row r="101" spans="1:29" ht="19.5" customHeight="1">
      <c r="A101" s="312"/>
      <c r="B101" s="1339" t="s">
        <v>1183</v>
      </c>
      <c r="C101" s="1336"/>
      <c r="D101" s="1340" t="s">
        <v>1576</v>
      </c>
      <c r="E101" s="1340"/>
      <c r="F101" s="1340"/>
      <c r="G101" s="1340"/>
      <c r="H101" s="891"/>
      <c r="I101" s="326"/>
      <c r="AB101" s="328"/>
      <c r="AC101" s="313"/>
    </row>
    <row r="102" spans="1:29" ht="17.100000000000001" customHeight="1">
      <c r="A102" s="312"/>
      <c r="B102" s="1337"/>
      <c r="C102" s="1338"/>
      <c r="D102" s="892"/>
      <c r="E102" s="892"/>
      <c r="F102" s="892"/>
      <c r="G102" s="892"/>
      <c r="H102" s="893"/>
      <c r="I102" s="388"/>
      <c r="J102" s="389"/>
      <c r="K102" s="389"/>
      <c r="L102" s="389"/>
      <c r="M102" s="389"/>
      <c r="N102" s="389"/>
      <c r="O102" s="389"/>
      <c r="P102" s="389"/>
      <c r="Q102" s="389"/>
      <c r="R102" s="389"/>
      <c r="S102" s="389"/>
      <c r="T102" s="389"/>
      <c r="U102" s="389"/>
      <c r="V102" s="389"/>
      <c r="W102" s="389"/>
      <c r="X102" s="389"/>
      <c r="Y102" s="389"/>
      <c r="Z102" s="389"/>
      <c r="AA102" s="389"/>
      <c r="AB102" s="333"/>
      <c r="AC102" s="313"/>
    </row>
    <row r="103" spans="1:29" ht="9" customHeight="1">
      <c r="A103" s="312"/>
      <c r="B103" s="323"/>
      <c r="C103" s="323"/>
      <c r="D103" s="323"/>
      <c r="E103" s="323"/>
      <c r="F103" s="323"/>
      <c r="G103" s="323"/>
      <c r="H103" s="323"/>
      <c r="I103" s="323"/>
      <c r="J103" s="323"/>
      <c r="K103" s="323"/>
      <c r="L103" s="323"/>
      <c r="M103" s="323"/>
      <c r="N103" s="323"/>
      <c r="O103" s="323"/>
      <c r="P103" s="323"/>
      <c r="Q103" s="323"/>
      <c r="R103" s="323"/>
      <c r="S103" s="323"/>
      <c r="T103" s="344"/>
      <c r="U103" s="344"/>
      <c r="V103" s="344"/>
      <c r="W103" s="344"/>
      <c r="X103" s="344"/>
      <c r="Y103" s="344"/>
      <c r="Z103" s="344"/>
      <c r="AA103" s="344"/>
      <c r="AB103" s="344"/>
      <c r="AC103" s="313"/>
    </row>
    <row r="104" spans="1:29" ht="17.100000000000001" customHeight="1">
      <c r="A104" s="312"/>
      <c r="B104" s="935" t="s">
        <v>1189</v>
      </c>
      <c r="C104" s="936"/>
      <c r="D104" s="936"/>
      <c r="E104" s="936"/>
      <c r="F104" s="936"/>
      <c r="G104" s="936"/>
      <c r="H104" s="936"/>
      <c r="I104" s="936"/>
      <c r="J104" s="936"/>
      <c r="K104" s="936"/>
      <c r="L104" s="936"/>
      <c r="M104" s="937"/>
      <c r="N104" s="350"/>
      <c r="P104" s="328"/>
      <c r="Q104" s="930" t="s">
        <v>1190</v>
      </c>
      <c r="R104" s="910"/>
      <c r="S104" s="910"/>
      <c r="T104" s="910"/>
      <c r="U104" s="931"/>
      <c r="X104" s="328"/>
      <c r="Y104" s="935" t="s">
        <v>1191</v>
      </c>
      <c r="Z104" s="936"/>
      <c r="AA104" s="936"/>
      <c r="AB104" s="937"/>
      <c r="AC104" s="313"/>
    </row>
    <row r="105" spans="1:29" ht="17.100000000000001" customHeight="1">
      <c r="A105" s="312"/>
      <c r="B105" s="1148" t="s">
        <v>1369</v>
      </c>
      <c r="C105" s="1149"/>
      <c r="D105" s="1149"/>
      <c r="E105" s="1149"/>
      <c r="F105" s="1149"/>
      <c r="G105" s="1149"/>
      <c r="H105" s="1149"/>
      <c r="I105" s="1149"/>
      <c r="J105" s="1149"/>
      <c r="K105" s="1149"/>
      <c r="L105" s="1149"/>
      <c r="M105" s="1150"/>
      <c r="N105" s="352"/>
      <c r="Q105" s="1326" t="s">
        <v>1193</v>
      </c>
      <c r="R105" s="1327"/>
      <c r="S105" s="1327"/>
      <c r="T105" s="1327"/>
      <c r="U105" s="1328"/>
      <c r="V105" s="353"/>
      <c r="X105" s="567"/>
      <c r="Y105" s="894" t="s">
        <v>1048</v>
      </c>
      <c r="Z105" s="569" t="s">
        <v>1197</v>
      </c>
      <c r="AA105" s="570" t="s">
        <v>1198</v>
      </c>
      <c r="AB105" s="356"/>
      <c r="AC105" s="313"/>
    </row>
    <row r="106" spans="1:29" ht="17.100000000000001" customHeight="1">
      <c r="A106" s="312"/>
      <c r="B106" s="1151" t="s">
        <v>1048</v>
      </c>
      <c r="C106" s="125" t="s">
        <v>1195</v>
      </c>
      <c r="D106" s="344"/>
      <c r="E106" s="344"/>
      <c r="F106" s="344"/>
      <c r="G106" s="344"/>
      <c r="H106" s="344"/>
      <c r="I106" s="1156" t="s">
        <v>1048</v>
      </c>
      <c r="J106" s="125" t="s">
        <v>1196</v>
      </c>
      <c r="K106" s="344"/>
      <c r="L106" s="344"/>
      <c r="M106" s="374"/>
      <c r="Q106" s="895" t="s">
        <v>1048</v>
      </c>
      <c r="R106" s="569" t="s">
        <v>1197</v>
      </c>
      <c r="S106" s="570" t="s">
        <v>1198</v>
      </c>
      <c r="T106" s="370"/>
      <c r="U106" s="573"/>
      <c r="V106" s="353"/>
      <c r="X106" s="567"/>
      <c r="Y106" s="896" t="s">
        <v>1048</v>
      </c>
      <c r="Z106" s="575" t="s">
        <v>1202</v>
      </c>
      <c r="AA106" s="576" t="s">
        <v>1203</v>
      </c>
      <c r="AB106" s="363"/>
      <c r="AC106" s="313"/>
    </row>
    <row r="107" spans="1:29" ht="17.100000000000001" customHeight="1">
      <c r="A107" s="312"/>
      <c r="B107" s="1151"/>
      <c r="C107" s="423" t="s">
        <v>1200</v>
      </c>
      <c r="D107" s="344"/>
      <c r="E107" s="344"/>
      <c r="F107" s="344"/>
      <c r="G107" s="344"/>
      <c r="H107" s="344"/>
      <c r="I107" s="1153"/>
      <c r="J107" s="897" t="s">
        <v>1201</v>
      </c>
      <c r="K107" s="365"/>
      <c r="L107" s="365"/>
      <c r="M107" s="379"/>
      <c r="Q107" s="898" t="s">
        <v>1048</v>
      </c>
      <c r="R107" s="575" t="s">
        <v>1202</v>
      </c>
      <c r="S107" s="576" t="s">
        <v>1203</v>
      </c>
      <c r="T107" s="376"/>
      <c r="U107" s="579"/>
      <c r="V107" s="353"/>
      <c r="X107" s="328"/>
      <c r="Y107" s="370" t="s">
        <v>1152</v>
      </c>
      <c r="Z107" s="370"/>
      <c r="AA107" s="370"/>
      <c r="AB107" s="356"/>
      <c r="AC107" s="313"/>
    </row>
    <row r="108" spans="1:29" ht="17.100000000000001" customHeight="1">
      <c r="A108" s="312"/>
      <c r="B108" s="1154" t="s">
        <v>1048</v>
      </c>
      <c r="C108" s="371" t="s">
        <v>1204</v>
      </c>
      <c r="D108" s="372"/>
      <c r="E108" s="373"/>
      <c r="F108" s="899" t="s">
        <v>1205</v>
      </c>
      <c r="G108" s="899"/>
      <c r="H108" s="900"/>
      <c r="I108" s="1156" t="s">
        <v>1048</v>
      </c>
      <c r="J108" s="371" t="s">
        <v>1206</v>
      </c>
      <c r="K108" s="899" t="s">
        <v>1205</v>
      </c>
      <c r="L108" s="373"/>
      <c r="M108" s="374"/>
      <c r="N108" s="901"/>
      <c r="X108" s="387"/>
      <c r="Y108" s="376"/>
      <c r="Z108" s="376"/>
      <c r="AA108" s="376"/>
      <c r="AB108" s="368"/>
      <c r="AC108" s="313"/>
    </row>
    <row r="109" spans="1:29" ht="17.100000000000001" customHeight="1">
      <c r="A109" s="312"/>
      <c r="B109" s="1155"/>
      <c r="C109" s="365" t="s">
        <v>1207</v>
      </c>
      <c r="D109" s="365"/>
      <c r="E109" s="377"/>
      <c r="F109" s="902" t="s">
        <v>1208</v>
      </c>
      <c r="G109" s="902"/>
      <c r="H109" s="903"/>
      <c r="I109" s="1153"/>
      <c r="J109" s="365" t="s">
        <v>1209</v>
      </c>
      <c r="K109" s="904" t="s">
        <v>1208</v>
      </c>
      <c r="L109" s="378"/>
      <c r="M109" s="379"/>
      <c r="N109" s="902"/>
      <c r="Y109" s="911" t="s">
        <v>1210</v>
      </c>
      <c r="Z109" s="912"/>
      <c r="AA109" s="912"/>
      <c r="AB109" s="913"/>
      <c r="AC109" s="313"/>
    </row>
    <row r="110" spans="1:29" ht="16.5" customHeight="1">
      <c r="A110" s="312"/>
      <c r="B110" s="580" t="s">
        <v>1211</v>
      </c>
      <c r="C110" s="371"/>
      <c r="D110" s="372"/>
      <c r="E110" s="373"/>
      <c r="F110" s="372"/>
      <c r="G110" s="899"/>
      <c r="H110" s="372"/>
      <c r="I110" s="344"/>
      <c r="J110" s="344"/>
      <c r="K110" s="344"/>
      <c r="L110" s="344"/>
      <c r="M110" s="328"/>
      <c r="AB110" s="381"/>
      <c r="AC110" s="313"/>
    </row>
    <row r="111" spans="1:29" ht="16.5" customHeight="1">
      <c r="A111" s="312"/>
      <c r="B111" s="581" t="s">
        <v>1212</v>
      </c>
      <c r="C111" s="344"/>
      <c r="D111" s="344"/>
      <c r="E111" s="377"/>
      <c r="F111" s="344"/>
      <c r="G111" s="902"/>
      <c r="H111" s="344"/>
      <c r="I111" s="344"/>
      <c r="J111" s="344"/>
      <c r="K111" s="344"/>
      <c r="L111" s="344"/>
      <c r="M111" s="328"/>
      <c r="W111" s="935" t="s">
        <v>1213</v>
      </c>
      <c r="X111" s="936"/>
      <c r="Y111" s="936"/>
      <c r="Z111" s="936"/>
      <c r="AA111" s="936"/>
      <c r="AB111" s="937"/>
      <c r="AC111" s="313"/>
    </row>
    <row r="112" spans="1:29" ht="15" customHeight="1">
      <c r="A112" s="312"/>
      <c r="B112" s="582"/>
      <c r="C112" s="384"/>
      <c r="D112" s="344"/>
      <c r="E112" s="385"/>
      <c r="F112" s="344"/>
      <c r="G112" s="909" t="s">
        <v>1152</v>
      </c>
      <c r="H112" s="909"/>
      <c r="M112" s="328"/>
      <c r="W112" s="369" t="s">
        <v>1152</v>
      </c>
      <c r="X112" s="370"/>
      <c r="Y112" s="370"/>
      <c r="Z112" s="370"/>
      <c r="AA112" s="370"/>
      <c r="AB112" s="356"/>
      <c r="AC112" s="313"/>
    </row>
    <row r="113" spans="1:29" ht="17.100000000000001" customHeight="1">
      <c r="A113" s="312"/>
      <c r="B113" s="582"/>
      <c r="C113" s="344"/>
      <c r="D113" s="344"/>
      <c r="E113" s="377"/>
      <c r="F113" s="344"/>
      <c r="G113" s="909"/>
      <c r="H113" s="909"/>
      <c r="I113" s="349"/>
      <c r="J113" s="349"/>
      <c r="K113" s="349"/>
      <c r="L113" s="349"/>
      <c r="M113" s="328"/>
      <c r="W113" s="351"/>
      <c r="X113" s="352"/>
      <c r="Y113" s="352"/>
      <c r="Z113" s="352"/>
      <c r="AA113" s="352"/>
      <c r="AB113" s="387"/>
      <c r="AC113" s="313"/>
    </row>
    <row r="114" spans="1:29" ht="20.25" customHeight="1">
      <c r="A114" s="312"/>
      <c r="B114" s="326"/>
      <c r="C114" s="344"/>
      <c r="D114" s="344"/>
      <c r="E114" s="344"/>
      <c r="F114" s="344"/>
      <c r="G114" s="909" t="s">
        <v>1214</v>
      </c>
      <c r="H114" s="909"/>
      <c r="I114" s="910" t="str">
        <f>VLOOKUP(P10,Emp_data!A:V,22,0)</f>
        <v>Ms. Ayako Kaihatsu</v>
      </c>
      <c r="J114" s="910"/>
      <c r="K114" s="910"/>
      <c r="L114" s="910"/>
      <c r="M114" s="328"/>
      <c r="W114" s="388"/>
      <c r="X114" s="389"/>
      <c r="Y114" s="389"/>
      <c r="Z114" s="389"/>
      <c r="AA114" s="389"/>
      <c r="AB114" s="333"/>
      <c r="AC114" s="313"/>
    </row>
    <row r="115" spans="1:29" ht="17.100000000000001" customHeight="1">
      <c r="A115" s="312"/>
      <c r="B115" s="388"/>
      <c r="C115" s="349"/>
      <c r="D115" s="349"/>
      <c r="E115" s="349"/>
      <c r="F115" s="349"/>
      <c r="G115" s="349"/>
      <c r="H115" s="349"/>
      <c r="I115" s="917" t="s">
        <v>1371</v>
      </c>
      <c r="J115" s="917"/>
      <c r="K115" s="917"/>
      <c r="L115" s="917"/>
      <c r="M115" s="333"/>
      <c r="W115" s="911" t="s">
        <v>1216</v>
      </c>
      <c r="X115" s="912"/>
      <c r="Y115" s="912"/>
      <c r="Z115" s="912"/>
      <c r="AA115" s="912"/>
      <c r="AB115" s="913"/>
      <c r="AC115" s="313"/>
    </row>
    <row r="116" spans="1:29" ht="10.5" customHeight="1">
      <c r="A116" s="312"/>
      <c r="B116" s="381"/>
      <c r="C116" s="817"/>
      <c r="D116" s="817"/>
      <c r="E116" s="817"/>
      <c r="F116" s="381"/>
      <c r="G116" s="381"/>
      <c r="H116" s="817"/>
      <c r="I116" s="817"/>
      <c r="J116" s="817"/>
      <c r="K116" s="817"/>
      <c r="L116" s="817"/>
      <c r="M116" s="381"/>
      <c r="AC116" s="313"/>
    </row>
    <row r="117" spans="1:29" ht="17.100000000000001" customHeight="1">
      <c r="A117" s="312"/>
      <c r="B117" s="935" t="s">
        <v>1217</v>
      </c>
      <c r="C117" s="936"/>
      <c r="D117" s="936"/>
      <c r="E117" s="936"/>
      <c r="F117" s="936"/>
      <c r="G117" s="936"/>
      <c r="H117" s="936"/>
      <c r="I117" s="936"/>
      <c r="J117" s="936"/>
      <c r="K117" s="936"/>
      <c r="L117" s="936"/>
      <c r="M117" s="937"/>
      <c r="U117" s="935" t="s">
        <v>1218</v>
      </c>
      <c r="V117" s="1146"/>
      <c r="W117" s="1146"/>
      <c r="X117" s="1147"/>
      <c r="Y117" s="1160" t="s">
        <v>1219</v>
      </c>
      <c r="Z117" s="1146"/>
      <c r="AA117" s="1146"/>
      <c r="AB117" s="1147"/>
      <c r="AC117" s="313"/>
    </row>
    <row r="118" spans="1:29" ht="17.100000000000001" customHeight="1">
      <c r="A118" s="312"/>
      <c r="B118" s="467" t="s">
        <v>1211</v>
      </c>
      <c r="C118" s="344"/>
      <c r="D118" s="344"/>
      <c r="E118" s="344"/>
      <c r="L118" s="344"/>
      <c r="M118" s="328"/>
      <c r="N118" s="391"/>
      <c r="U118" s="351" t="s">
        <v>1152</v>
      </c>
      <c r="W118" s="352"/>
      <c r="X118" s="387"/>
      <c r="Y118" s="351" t="s">
        <v>1152</v>
      </c>
      <c r="Z118" s="352"/>
      <c r="AA118" s="352"/>
      <c r="AB118" s="387"/>
      <c r="AC118" s="313"/>
    </row>
    <row r="119" spans="1:29" ht="17.100000000000001" customHeight="1">
      <c r="A119" s="312"/>
      <c r="B119" s="346" t="s">
        <v>1212</v>
      </c>
      <c r="C119" s="344"/>
      <c r="D119" s="344"/>
      <c r="E119" s="344"/>
      <c r="L119" s="344"/>
      <c r="M119" s="328"/>
      <c r="N119" s="391"/>
      <c r="U119" s="351"/>
      <c r="W119" s="352"/>
      <c r="X119" s="387"/>
      <c r="Y119" s="351"/>
      <c r="Z119" s="352"/>
      <c r="AA119" s="352"/>
      <c r="AB119" s="387"/>
      <c r="AC119" s="313"/>
    </row>
    <row r="120" spans="1:29" ht="17.100000000000001" customHeight="1">
      <c r="A120" s="312"/>
      <c r="B120" s="346"/>
      <c r="C120" s="344"/>
      <c r="D120" s="344"/>
      <c r="E120" s="344"/>
      <c r="G120" s="909" t="s">
        <v>1152</v>
      </c>
      <c r="H120" s="909"/>
      <c r="K120" s="344"/>
      <c r="L120" s="344"/>
      <c r="M120" s="328"/>
      <c r="N120" s="391"/>
      <c r="U120" s="351"/>
      <c r="W120" s="352"/>
      <c r="X120" s="387"/>
      <c r="Y120" s="351"/>
      <c r="Z120" s="352"/>
      <c r="AA120" s="352"/>
      <c r="AB120" s="387"/>
      <c r="AC120" s="313"/>
    </row>
    <row r="121" spans="1:29" ht="17.100000000000001" customHeight="1">
      <c r="A121" s="312"/>
      <c r="B121" s="346"/>
      <c r="C121" s="344"/>
      <c r="D121" s="344"/>
      <c r="E121" s="344"/>
      <c r="G121" s="909"/>
      <c r="H121" s="909"/>
      <c r="I121" s="349"/>
      <c r="J121" s="349"/>
      <c r="K121" s="349"/>
      <c r="L121" s="349"/>
      <c r="M121" s="328"/>
      <c r="N121" s="391"/>
      <c r="U121" s="1325" t="s">
        <v>1577</v>
      </c>
      <c r="V121" s="1325"/>
      <c r="W121" s="1325"/>
      <c r="X121" s="1325"/>
      <c r="Y121" s="911" t="s">
        <v>1577</v>
      </c>
      <c r="Z121" s="912"/>
      <c r="AA121" s="912"/>
      <c r="AB121" s="913"/>
      <c r="AC121" s="313"/>
    </row>
    <row r="122" spans="1:29" ht="17.100000000000001" customHeight="1">
      <c r="A122" s="312"/>
      <c r="B122" s="346"/>
      <c r="C122" s="344"/>
      <c r="D122" s="344"/>
      <c r="E122" s="344"/>
      <c r="G122" s="909" t="s">
        <v>1214</v>
      </c>
      <c r="H122" s="909"/>
      <c r="I122" s="910" t="str">
        <f>VLOOKUP(P10,Emp_data!A:W,23,0)</f>
        <v>Ms. Ayako Kaihatsu</v>
      </c>
      <c r="J122" s="910"/>
      <c r="K122" s="910"/>
      <c r="L122" s="910"/>
      <c r="M122" s="328"/>
      <c r="N122" s="391"/>
      <c r="U122" s="392"/>
      <c r="V122" s="392"/>
      <c r="W122" s="392"/>
      <c r="X122" s="392"/>
      <c r="Y122" s="392"/>
      <c r="Z122" s="392"/>
      <c r="AA122" s="392"/>
      <c r="AB122" s="392"/>
      <c r="AC122" s="313"/>
    </row>
    <row r="123" spans="1:29" ht="17.100000000000001" customHeight="1">
      <c r="A123" s="312"/>
      <c r="B123" s="393"/>
      <c r="C123" s="349"/>
      <c r="D123" s="349"/>
      <c r="E123" s="349"/>
      <c r="F123" s="389"/>
      <c r="G123" s="349"/>
      <c r="H123" s="349"/>
      <c r="I123" s="917" t="s">
        <v>1371</v>
      </c>
      <c r="J123" s="917"/>
      <c r="K123" s="917"/>
      <c r="L123" s="917"/>
      <c r="M123" s="333"/>
      <c r="N123" s="391"/>
      <c r="U123" s="392"/>
      <c r="V123" s="392"/>
      <c r="W123" s="392"/>
      <c r="X123" s="392"/>
      <c r="Y123" s="392"/>
      <c r="Z123" s="392"/>
      <c r="AA123" s="392"/>
      <c r="AB123" s="392"/>
      <c r="AC123" s="313"/>
    </row>
    <row r="124" spans="1:29" ht="17.100000000000001" customHeight="1">
      <c r="A124" s="312"/>
      <c r="B124" s="377" t="s">
        <v>1220</v>
      </c>
      <c r="C124" s="377"/>
      <c r="D124" s="344"/>
      <c r="E124" s="344"/>
      <c r="F124" s="344"/>
      <c r="G124" s="344"/>
      <c r="H124" s="344"/>
      <c r="I124" s="344"/>
      <c r="J124" s="344"/>
      <c r="K124" s="344"/>
      <c r="L124" s="344"/>
      <c r="N124" s="391"/>
      <c r="U124" s="392"/>
      <c r="V124" s="392"/>
      <c r="W124" s="392"/>
      <c r="X124" s="392"/>
      <c r="Y124" s="392"/>
      <c r="Z124" s="392"/>
      <c r="AA124" s="392"/>
      <c r="AB124" s="392"/>
      <c r="AC124" s="313"/>
    </row>
    <row r="125" spans="1:29" ht="17.100000000000001" customHeight="1">
      <c r="A125" s="312"/>
      <c r="B125" s="377" t="s">
        <v>1221</v>
      </c>
      <c r="C125" s="377"/>
      <c r="D125" s="344"/>
      <c r="E125" s="344"/>
      <c r="F125" s="344"/>
      <c r="G125" s="344"/>
      <c r="H125" s="344"/>
      <c r="I125" s="344"/>
      <c r="J125" s="344"/>
      <c r="K125" s="344"/>
      <c r="L125" s="344"/>
      <c r="N125" s="391"/>
      <c r="U125" s="392"/>
      <c r="V125" s="392"/>
      <c r="W125" s="392"/>
      <c r="X125" s="392"/>
      <c r="Y125" s="392"/>
      <c r="Z125" s="392"/>
      <c r="AA125" s="392"/>
      <c r="AB125" s="392"/>
      <c r="AC125" s="313"/>
    </row>
    <row r="126" spans="1:29" ht="12" customHeight="1" thickBot="1">
      <c r="A126" s="394"/>
      <c r="B126" s="395"/>
      <c r="C126" s="395"/>
      <c r="D126" s="395"/>
      <c r="E126" s="395"/>
      <c r="F126" s="395"/>
      <c r="G126" s="395"/>
      <c r="H126" s="395"/>
      <c r="I126" s="395"/>
      <c r="J126" s="395"/>
      <c r="K126" s="395"/>
      <c r="L126" s="395"/>
      <c r="M126" s="395"/>
      <c r="N126" s="395"/>
      <c r="O126" s="395"/>
      <c r="P126" s="395"/>
      <c r="Q126" s="395"/>
      <c r="R126" s="395"/>
      <c r="S126" s="395"/>
      <c r="T126" s="395"/>
      <c r="U126" s="395"/>
      <c r="V126" s="395"/>
      <c r="W126" s="395"/>
      <c r="X126" s="395"/>
      <c r="Y126" s="395"/>
      <c r="Z126" s="395"/>
      <c r="AA126" s="395"/>
      <c r="AB126" s="395"/>
      <c r="AC126" s="397"/>
    </row>
    <row r="127" spans="1:29" ht="15" customHeight="1">
      <c r="AC127" s="853" t="s">
        <v>1170</v>
      </c>
    </row>
  </sheetData>
  <mergeCells count="186">
    <mergeCell ref="W10:W11"/>
    <mergeCell ref="AA10:AA11"/>
    <mergeCell ref="AA12:AB13"/>
    <mergeCell ref="W75:X75"/>
    <mergeCell ref="Y75:Z75"/>
    <mergeCell ref="AA75:AB75"/>
    <mergeCell ref="R8:T13"/>
    <mergeCell ref="B18:AB18"/>
    <mergeCell ref="B19:J21"/>
    <mergeCell ref="K19:V21"/>
    <mergeCell ref="W19:X21"/>
    <mergeCell ref="Y19:AB19"/>
    <mergeCell ref="Y20:AB20"/>
    <mergeCell ref="Y21:Z21"/>
    <mergeCell ref="AA21:AB21"/>
    <mergeCell ref="Y10:Z11"/>
    <mergeCell ref="W12:Z13"/>
    <mergeCell ref="B14:B17"/>
    <mergeCell ref="C14:G15"/>
    <mergeCell ref="N14:N17"/>
    <mergeCell ref="T14:T15"/>
    <mergeCell ref="U14:U15"/>
    <mergeCell ref="T16:T17"/>
    <mergeCell ref="U16:U17"/>
    <mergeCell ref="J2:AA3"/>
    <mergeCell ref="AB2:AC3"/>
    <mergeCell ref="B6:B7"/>
    <mergeCell ref="G6:H7"/>
    <mergeCell ref="I6:I7"/>
    <mergeCell ref="J6:K7"/>
    <mergeCell ref="N6:Q7"/>
    <mergeCell ref="X6:Y6"/>
    <mergeCell ref="Z6:AB7"/>
    <mergeCell ref="V6:W7"/>
    <mergeCell ref="B8:B13"/>
    <mergeCell ref="K8:M9"/>
    <mergeCell ref="O8:Q9"/>
    <mergeCell ref="U8:U13"/>
    <mergeCell ref="K10:M11"/>
    <mergeCell ref="P10:Q11"/>
    <mergeCell ref="B22:J24"/>
    <mergeCell ref="K22:V24"/>
    <mergeCell ref="L12:Q12"/>
    <mergeCell ref="L13:Q13"/>
    <mergeCell ref="W22:X24"/>
    <mergeCell ref="Y22:Z22"/>
    <mergeCell ref="AA22:AB22"/>
    <mergeCell ref="Y23:Z23"/>
    <mergeCell ref="AA23:AB23"/>
    <mergeCell ref="Y24:Z24"/>
    <mergeCell ref="AA24:AB24"/>
    <mergeCell ref="G28:J28"/>
    <mergeCell ref="K28:V28"/>
    <mergeCell ref="B29:B36"/>
    <mergeCell ref="C29:C36"/>
    <mergeCell ref="D29:D36"/>
    <mergeCell ref="E29:E36"/>
    <mergeCell ref="G29:J29"/>
    <mergeCell ref="K29:V29"/>
    <mergeCell ref="G30:J30"/>
    <mergeCell ref="K30:V30"/>
    <mergeCell ref="B25:B28"/>
    <mergeCell ref="C25:C28"/>
    <mergeCell ref="D25:D28"/>
    <mergeCell ref="E25:E28"/>
    <mergeCell ref="G25:J25"/>
    <mergeCell ref="K25:V25"/>
    <mergeCell ref="G26:J26"/>
    <mergeCell ref="K26:V26"/>
    <mergeCell ref="G27:J27"/>
    <mergeCell ref="K27:V27"/>
    <mergeCell ref="G34:J34"/>
    <mergeCell ref="K34:V34"/>
    <mergeCell ref="G35:J35"/>
    <mergeCell ref="K35:V35"/>
    <mergeCell ref="K36:V36"/>
    <mergeCell ref="J42:AA43"/>
    <mergeCell ref="G31:J31"/>
    <mergeCell ref="K31:V31"/>
    <mergeCell ref="G32:J32"/>
    <mergeCell ref="K32:V32"/>
    <mergeCell ref="G33:J33"/>
    <mergeCell ref="K33:V33"/>
    <mergeCell ref="AB42:AB43"/>
    <mergeCell ref="B44:B57"/>
    <mergeCell ref="C44:C57"/>
    <mergeCell ref="D44:D55"/>
    <mergeCell ref="E44:E55"/>
    <mergeCell ref="G44:J44"/>
    <mergeCell ref="K44:V44"/>
    <mergeCell ref="G45:J45"/>
    <mergeCell ref="K45:V45"/>
    <mergeCell ref="G46:J46"/>
    <mergeCell ref="G50:J50"/>
    <mergeCell ref="K50:V50"/>
    <mergeCell ref="G51:J51"/>
    <mergeCell ref="K51:V51"/>
    <mergeCell ref="G52:J52"/>
    <mergeCell ref="K52:V52"/>
    <mergeCell ref="K46:V46"/>
    <mergeCell ref="G47:J47"/>
    <mergeCell ref="K47:V47"/>
    <mergeCell ref="G48:J48"/>
    <mergeCell ref="K48:V48"/>
    <mergeCell ref="G49:J49"/>
    <mergeCell ref="K49:V49"/>
    <mergeCell ref="D56:D57"/>
    <mergeCell ref="E56:E57"/>
    <mergeCell ref="G56:J56"/>
    <mergeCell ref="K56:V56"/>
    <mergeCell ref="G57:J57"/>
    <mergeCell ref="K57:V57"/>
    <mergeCell ref="G53:J53"/>
    <mergeCell ref="K53:V53"/>
    <mergeCell ref="G54:J54"/>
    <mergeCell ref="K54:V54"/>
    <mergeCell ref="G55:J55"/>
    <mergeCell ref="K55:V55"/>
    <mergeCell ref="J62:AA63"/>
    <mergeCell ref="AB62:AB63"/>
    <mergeCell ref="B64:B69"/>
    <mergeCell ref="C64:C69"/>
    <mergeCell ref="D64:D69"/>
    <mergeCell ref="E64:E69"/>
    <mergeCell ref="K64:V64"/>
    <mergeCell ref="G65:J65"/>
    <mergeCell ref="K65:V65"/>
    <mergeCell ref="G66:J66"/>
    <mergeCell ref="R70:V71"/>
    <mergeCell ref="H72:I73"/>
    <mergeCell ref="J72:M73"/>
    <mergeCell ref="R72:V73"/>
    <mergeCell ref="H74:I75"/>
    <mergeCell ref="J74:M75"/>
    <mergeCell ref="Q74:V75"/>
    <mergeCell ref="K66:V66"/>
    <mergeCell ref="G67:J67"/>
    <mergeCell ref="K67:V67"/>
    <mergeCell ref="G68:J68"/>
    <mergeCell ref="K68:V68"/>
    <mergeCell ref="G69:J69"/>
    <mergeCell ref="K69:V69"/>
    <mergeCell ref="AP78:AR78"/>
    <mergeCell ref="H80:I81"/>
    <mergeCell ref="J80:M81"/>
    <mergeCell ref="U80:Z80"/>
    <mergeCell ref="H82:I83"/>
    <mergeCell ref="J82:M83"/>
    <mergeCell ref="U82:AB83"/>
    <mergeCell ref="H76:I77"/>
    <mergeCell ref="J76:M77"/>
    <mergeCell ref="U76:Z76"/>
    <mergeCell ref="H78:I79"/>
    <mergeCell ref="J78:M79"/>
    <mergeCell ref="U78:Z78"/>
    <mergeCell ref="B85:AB86"/>
    <mergeCell ref="B93:C94"/>
    <mergeCell ref="D93:G93"/>
    <mergeCell ref="B101:C102"/>
    <mergeCell ref="D101:G101"/>
    <mergeCell ref="B104:M104"/>
    <mergeCell ref="Q104:U104"/>
    <mergeCell ref="Y104:AB104"/>
    <mergeCell ref="AI78:AK78"/>
    <mergeCell ref="Y109:AB109"/>
    <mergeCell ref="W111:AB111"/>
    <mergeCell ref="G112:H113"/>
    <mergeCell ref="G114:H114"/>
    <mergeCell ref="I114:L114"/>
    <mergeCell ref="I115:L115"/>
    <mergeCell ref="W115:AB115"/>
    <mergeCell ref="B105:M105"/>
    <mergeCell ref="Q105:U105"/>
    <mergeCell ref="B106:B107"/>
    <mergeCell ref="I106:I107"/>
    <mergeCell ref="B108:B109"/>
    <mergeCell ref="I108:I109"/>
    <mergeCell ref="G122:H122"/>
    <mergeCell ref="I122:L122"/>
    <mergeCell ref="I123:L123"/>
    <mergeCell ref="B117:M117"/>
    <mergeCell ref="U117:X117"/>
    <mergeCell ref="Y117:AB117"/>
    <mergeCell ref="G120:H121"/>
    <mergeCell ref="U121:X121"/>
    <mergeCell ref="Y121:AB121"/>
  </mergeCells>
  <printOptions horizontalCentered="1"/>
  <pageMargins left="3.937007874015748E-2" right="3.937007874015748E-2" top="3.937007874015748E-2" bottom="0.19685039370078741" header="0.15748031496062992" footer="0.15748031496062992"/>
  <pageSetup paperSize="9" scale="59" orientation="portrait" horizontalDpi="300" verticalDpi="300" r:id="rId1"/>
  <headerFooter alignWithMargins="0"/>
  <rowBreaks count="2" manualBreakCount="2">
    <brk id="39" max="16383" man="1"/>
    <brk id="59" max="16383" man="1"/>
  </row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5</vt:i4>
      </vt:variant>
    </vt:vector>
  </HeadingPairs>
  <TitlesOfParts>
    <vt:vector size="12" baseType="lpstr">
      <vt:lpstr>Emp_data</vt:lpstr>
      <vt:lpstr>Emp_pic</vt:lpstr>
      <vt:lpstr>Operate</vt:lpstr>
      <vt:lpstr>General</vt:lpstr>
      <vt:lpstr>Supervise</vt:lpstr>
      <vt:lpstr>Interpreter</vt:lpstr>
      <vt:lpstr>Management</vt:lpstr>
      <vt:lpstr>Emp_data!Print_Area</vt:lpstr>
      <vt:lpstr>General!Print_Area</vt:lpstr>
      <vt:lpstr>Management!Print_Area</vt:lpstr>
      <vt:lpstr>Operate!Print_Area</vt:lpstr>
      <vt:lpstr>Supervise!Print_Area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Narumon Amornrattanasiri</dc:creator>
  <cp:keywords/>
  <dc:description/>
  <cp:lastModifiedBy>Wartin Sangsurepronchai</cp:lastModifiedBy>
  <cp:revision/>
  <dcterms:created xsi:type="dcterms:W3CDTF">2025-03-11T10:54:17Z</dcterms:created>
  <dcterms:modified xsi:type="dcterms:W3CDTF">2025-12-08T09:58:20Z</dcterms:modified>
  <cp:category/>
  <cp:contentStatus/>
</cp:coreProperties>
</file>